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Users\AckermannZs.INTRA\Desktop\Gyöngyinek honlapra\elküldve\"/>
    </mc:Choice>
  </mc:AlternateContent>
  <bookViews>
    <workbookView xWindow="-15" yWindow="465" windowWidth="12120" windowHeight="3960"/>
  </bookViews>
  <sheets>
    <sheet name="szakon_kozos" sheetId="10" r:id="rId1"/>
    <sheet name="RENDÉSZETI" sheetId="13" r:id="rId2"/>
    <sheet name="POLGÁRI" sheetId="16" r:id="rId3"/>
    <sheet name="elotanulmanyi_rend" sheetId="14" r:id="rId4"/>
  </sheets>
  <definedNames>
    <definedName name="A83.2" localSheetId="3">#REF!</definedName>
    <definedName name="A83.2" localSheetId="2">#REF!</definedName>
    <definedName name="A83.2" localSheetId="1">#REF!</definedName>
    <definedName name="A83.2" localSheetId="0">#REF!</definedName>
    <definedName name="A83.2">#REF!</definedName>
    <definedName name="másol">#REF!</definedName>
    <definedName name="_xlnm.Print_Area" localSheetId="2">POLGÁRI!$A$1:$AE$33</definedName>
    <definedName name="_xlnm.Print_Area" localSheetId="1">RENDÉSZETI!$A$1:$AE$33</definedName>
    <definedName name="_xlnm.Print_Area" localSheetId="0">szakon_kozos!$A$1:$AE$66</definedName>
  </definedNames>
  <calcPr calcId="162913"/>
</workbook>
</file>

<file path=xl/calcChain.xml><?xml version="1.0" encoding="utf-8"?>
<calcChain xmlns="http://schemas.openxmlformats.org/spreadsheetml/2006/main">
  <c r="AD51" i="10" l="1"/>
  <c r="AC51" i="10"/>
  <c r="AB51" i="10"/>
  <c r="AD16" i="13" l="1"/>
  <c r="AC16" i="13"/>
  <c r="AB16" i="13"/>
  <c r="G31" i="16" l="1"/>
  <c r="K31" i="16"/>
  <c r="O31" i="16"/>
  <c r="S31" i="16"/>
  <c r="S30" i="16"/>
  <c r="O30" i="16"/>
  <c r="K30" i="16"/>
  <c r="G30" i="16"/>
  <c r="G31" i="13"/>
  <c r="S30" i="13"/>
  <c r="O30" i="13"/>
  <c r="K30" i="13"/>
  <c r="G30" i="13"/>
  <c r="K31" i="13"/>
  <c r="O31" i="13"/>
  <c r="S31" i="13"/>
  <c r="S64" i="10" l="1"/>
  <c r="O64" i="10"/>
  <c r="K64" i="10"/>
  <c r="G64" i="10"/>
  <c r="S63" i="10"/>
  <c r="O63" i="10"/>
  <c r="K63" i="10"/>
  <c r="G63" i="10"/>
  <c r="AC9" i="10" l="1"/>
  <c r="AB9" i="10"/>
  <c r="Q9" i="10"/>
  <c r="P9" i="10"/>
  <c r="M9" i="10"/>
  <c r="L9" i="10"/>
  <c r="I9" i="10"/>
  <c r="H9" i="10"/>
  <c r="AD38" i="10" l="1"/>
  <c r="AC38" i="10"/>
  <c r="AB38" i="10"/>
  <c r="AD40" i="10" l="1"/>
  <c r="AC40" i="10"/>
  <c r="AB40" i="10"/>
  <c r="AD35" i="10"/>
  <c r="AC35" i="10"/>
  <c r="AB35" i="10"/>
  <c r="AD37" i="10"/>
  <c r="AC37" i="10"/>
  <c r="AB37" i="10"/>
  <c r="N42" i="10"/>
  <c r="R42" i="10"/>
  <c r="AC11" i="10" l="1"/>
  <c r="AD27" i="10" l="1"/>
  <c r="AC27" i="10"/>
  <c r="AB27" i="10"/>
  <c r="AD34" i="10"/>
  <c r="AC34" i="10"/>
  <c r="AB34" i="10"/>
  <c r="AD33" i="10"/>
  <c r="AC33" i="10"/>
  <c r="AB33" i="10"/>
  <c r="AD32" i="10"/>
  <c r="AC32" i="10"/>
  <c r="AB32" i="10"/>
  <c r="AD31" i="10"/>
  <c r="AC31" i="10"/>
  <c r="AB31" i="10"/>
  <c r="AD30" i="10"/>
  <c r="AC30" i="10"/>
  <c r="AB30" i="10"/>
  <c r="AD29" i="10"/>
  <c r="AC29" i="10"/>
  <c r="AB29" i="10"/>
  <c r="AA32" i="16"/>
  <c r="W32" i="16"/>
  <c r="S32" i="16"/>
  <c r="O32" i="16"/>
  <c r="K32" i="16"/>
  <c r="G32" i="16"/>
  <c r="AA31" i="16"/>
  <c r="W31" i="16"/>
  <c r="AA30" i="16"/>
  <c r="W30" i="16"/>
  <c r="AA29" i="16"/>
  <c r="W29" i="16"/>
  <c r="S29" i="16"/>
  <c r="O29" i="16"/>
  <c r="K29" i="16"/>
  <c r="G29" i="16"/>
  <c r="AA28" i="16"/>
  <c r="W28" i="16"/>
  <c r="S28" i="16"/>
  <c r="O28" i="16"/>
  <c r="K28" i="16"/>
  <c r="G28" i="16"/>
  <c r="AA27" i="16"/>
  <c r="W27" i="16"/>
  <c r="S27" i="16"/>
  <c r="O27" i="16"/>
  <c r="K27" i="16"/>
  <c r="G27" i="16"/>
  <c r="AA26" i="16"/>
  <c r="W26" i="16"/>
  <c r="S26" i="16"/>
  <c r="O26" i="16"/>
  <c r="K26" i="16"/>
  <c r="G26" i="16"/>
  <c r="AA25" i="16"/>
  <c r="W25" i="16"/>
  <c r="S25" i="16"/>
  <c r="O25" i="16"/>
  <c r="K25" i="16"/>
  <c r="G25" i="16"/>
  <c r="AA24" i="16"/>
  <c r="W24" i="16"/>
  <c r="S24" i="16"/>
  <c r="O24" i="16"/>
  <c r="K24" i="16"/>
  <c r="G24" i="16"/>
  <c r="Z18" i="16"/>
  <c r="Y18" i="16"/>
  <c r="X18" i="16"/>
  <c r="V18" i="16"/>
  <c r="U18" i="16"/>
  <c r="T18" i="16"/>
  <c r="R18" i="16"/>
  <c r="Q18" i="16"/>
  <c r="P18" i="16"/>
  <c r="N18" i="16"/>
  <c r="M18" i="16"/>
  <c r="L18" i="16"/>
  <c r="J18" i="16"/>
  <c r="I18" i="16"/>
  <c r="H18" i="16"/>
  <c r="F18" i="16"/>
  <c r="E18" i="16"/>
  <c r="D18" i="16"/>
  <c r="AD17" i="16"/>
  <c r="AC17" i="16"/>
  <c r="AB17" i="16"/>
  <c r="AD16" i="16"/>
  <c r="AC16" i="16"/>
  <c r="AB16" i="16"/>
  <c r="AD15" i="16"/>
  <c r="AC15" i="16"/>
  <c r="AB15" i="16"/>
  <c r="AD14" i="16"/>
  <c r="AC14" i="16"/>
  <c r="AB14" i="16"/>
  <c r="AD13" i="16"/>
  <c r="AC13" i="16"/>
  <c r="AB13" i="16"/>
  <c r="AD12" i="16"/>
  <c r="AC12" i="16"/>
  <c r="AB12" i="16"/>
  <c r="AE10" i="16"/>
  <c r="AA10" i="16"/>
  <c r="W10" i="16"/>
  <c r="S10" i="16"/>
  <c r="O10" i="16"/>
  <c r="K10" i="16"/>
  <c r="G10" i="16"/>
  <c r="AF8" i="16"/>
  <c r="AB14" i="10"/>
  <c r="D18" i="13"/>
  <c r="D42" i="10"/>
  <c r="D18" i="10"/>
  <c r="E42" i="10"/>
  <c r="E18" i="10"/>
  <c r="F42" i="10"/>
  <c r="F18" i="10"/>
  <c r="H42" i="10"/>
  <c r="H18" i="10"/>
  <c r="I42" i="10"/>
  <c r="I18" i="10"/>
  <c r="J42" i="10"/>
  <c r="J18" i="10"/>
  <c r="L42" i="10"/>
  <c r="L18" i="10"/>
  <c r="M42" i="10"/>
  <c r="M18" i="10"/>
  <c r="N18" i="10"/>
  <c r="P42" i="10"/>
  <c r="P18" i="10"/>
  <c r="Q42" i="10"/>
  <c r="Q18" i="10"/>
  <c r="R18" i="10"/>
  <c r="T42" i="10"/>
  <c r="T18" i="10"/>
  <c r="U42" i="10"/>
  <c r="U18" i="10"/>
  <c r="V42" i="10"/>
  <c r="V18" i="10"/>
  <c r="X42" i="10"/>
  <c r="X18" i="10"/>
  <c r="Y42" i="10"/>
  <c r="Y18" i="10"/>
  <c r="Z42" i="10"/>
  <c r="Z18" i="10"/>
  <c r="G57" i="10"/>
  <c r="K57" i="10"/>
  <c r="O57" i="10"/>
  <c r="S57" i="10"/>
  <c r="W57" i="10"/>
  <c r="AA57" i="10"/>
  <c r="G58" i="10"/>
  <c r="K58" i="10"/>
  <c r="O58" i="10"/>
  <c r="S58" i="10"/>
  <c r="W58" i="10"/>
  <c r="AA58" i="10"/>
  <c r="G59" i="10"/>
  <c r="K59" i="10"/>
  <c r="O59" i="10"/>
  <c r="S59" i="10"/>
  <c r="W59" i="10"/>
  <c r="AA59" i="10"/>
  <c r="G60" i="10"/>
  <c r="K60" i="10"/>
  <c r="O60" i="10"/>
  <c r="S60" i="10"/>
  <c r="W60" i="10"/>
  <c r="AA60" i="10"/>
  <c r="G61" i="10"/>
  <c r="K61" i="10"/>
  <c r="O61" i="10"/>
  <c r="S61" i="10"/>
  <c r="W61" i="10"/>
  <c r="AA61" i="10"/>
  <c r="G62" i="10"/>
  <c r="K62" i="10"/>
  <c r="O62" i="10"/>
  <c r="S62" i="10"/>
  <c r="W62" i="10"/>
  <c r="AA62" i="10"/>
  <c r="W63" i="10"/>
  <c r="AA63" i="10"/>
  <c r="W64" i="10"/>
  <c r="AA64" i="10"/>
  <c r="G65" i="10"/>
  <c r="K65" i="10"/>
  <c r="O65" i="10"/>
  <c r="S65" i="10"/>
  <c r="W65" i="10"/>
  <c r="AA65" i="10"/>
  <c r="K24" i="13"/>
  <c r="O24" i="13"/>
  <c r="S24" i="13"/>
  <c r="W24" i="13"/>
  <c r="AA24" i="13"/>
  <c r="G24" i="13"/>
  <c r="K25" i="13"/>
  <c r="O25" i="13"/>
  <c r="S25" i="13"/>
  <c r="W25" i="13"/>
  <c r="AA25" i="13"/>
  <c r="G25" i="13"/>
  <c r="K26" i="13"/>
  <c r="O26" i="13"/>
  <c r="S26" i="13"/>
  <c r="W26" i="13"/>
  <c r="AA26" i="13"/>
  <c r="G26" i="13"/>
  <c r="K27" i="13"/>
  <c r="O27" i="13"/>
  <c r="S27" i="13"/>
  <c r="W27" i="13"/>
  <c r="AA27" i="13"/>
  <c r="G27" i="13"/>
  <c r="K28" i="13"/>
  <c r="O28" i="13"/>
  <c r="S28" i="13"/>
  <c r="W28" i="13"/>
  <c r="AA28" i="13"/>
  <c r="G28" i="13"/>
  <c r="K29" i="13"/>
  <c r="O29" i="13"/>
  <c r="S29" i="13"/>
  <c r="W29" i="13"/>
  <c r="AA29" i="13"/>
  <c r="G29" i="13"/>
  <c r="W30" i="13"/>
  <c r="AA30" i="13"/>
  <c r="W31" i="13"/>
  <c r="AA31" i="13"/>
  <c r="K32" i="13"/>
  <c r="O32" i="13"/>
  <c r="S32" i="13"/>
  <c r="W32" i="13"/>
  <c r="AA32" i="13"/>
  <c r="G32" i="13"/>
  <c r="AE10" i="13"/>
  <c r="AD23" i="10"/>
  <c r="E18" i="13"/>
  <c r="I18" i="13"/>
  <c r="M18" i="13"/>
  <c r="Q18" i="13"/>
  <c r="U18" i="13"/>
  <c r="Y18" i="13"/>
  <c r="H18" i="13"/>
  <c r="L18" i="13"/>
  <c r="P18" i="13"/>
  <c r="T18" i="13"/>
  <c r="X18" i="13"/>
  <c r="F18" i="13"/>
  <c r="J18" i="13"/>
  <c r="N18" i="13"/>
  <c r="R18" i="13"/>
  <c r="V18" i="13"/>
  <c r="Z18" i="13"/>
  <c r="AD17" i="13"/>
  <c r="AC17" i="13"/>
  <c r="AB17" i="13"/>
  <c r="AD15" i="13"/>
  <c r="AC15" i="13"/>
  <c r="AB15" i="13"/>
  <c r="AD14" i="13"/>
  <c r="AC14" i="13"/>
  <c r="AB14" i="13"/>
  <c r="AD13" i="13"/>
  <c r="AC13" i="13"/>
  <c r="AB13" i="13"/>
  <c r="AD12" i="13"/>
  <c r="AC12" i="13"/>
  <c r="AB12" i="13"/>
  <c r="AC21" i="10"/>
  <c r="AD50" i="10"/>
  <c r="AC50" i="10"/>
  <c r="AB50" i="10"/>
  <c r="AD49" i="10"/>
  <c r="AC49" i="10"/>
  <c r="AB49" i="10"/>
  <c r="AD48" i="10"/>
  <c r="AC48" i="10"/>
  <c r="AB48" i="10"/>
  <c r="AD47" i="10"/>
  <c r="AC47" i="10"/>
  <c r="AB47" i="10"/>
  <c r="AD46" i="10"/>
  <c r="AC46" i="10"/>
  <c r="AB46" i="10"/>
  <c r="AD36" i="10"/>
  <c r="AC36" i="10"/>
  <c r="AB36" i="10"/>
  <c r="AD28" i="10"/>
  <c r="AC28" i="10"/>
  <c r="AB28" i="10"/>
  <c r="AD26" i="10"/>
  <c r="AC26" i="10"/>
  <c r="AB26" i="10"/>
  <c r="AD25" i="10"/>
  <c r="AC25" i="10"/>
  <c r="AB25" i="10"/>
  <c r="AD24" i="10"/>
  <c r="AC24" i="10"/>
  <c r="AB24" i="10"/>
  <c r="AC23" i="10"/>
  <c r="AB23" i="10"/>
  <c r="AC22" i="10"/>
  <c r="AB22" i="10"/>
  <c r="AD21" i="10"/>
  <c r="AB21" i="10"/>
  <c r="AD20" i="10"/>
  <c r="AC20" i="10"/>
  <c r="AB20" i="10"/>
  <c r="AD17" i="10"/>
  <c r="AC17" i="10"/>
  <c r="AB17" i="10"/>
  <c r="AD16" i="10"/>
  <c r="AC16" i="10"/>
  <c r="AB16" i="10"/>
  <c r="AD15" i="10"/>
  <c r="AC15" i="10"/>
  <c r="AB15" i="10"/>
  <c r="AD14" i="10"/>
  <c r="AC14" i="10"/>
  <c r="AD13" i="10"/>
  <c r="AC13" i="10"/>
  <c r="AB13" i="10"/>
  <c r="AD12" i="10"/>
  <c r="AC12" i="10"/>
  <c r="AB12" i="10"/>
  <c r="AD11" i="10"/>
  <c r="AB11" i="10"/>
  <c r="AA10" i="13"/>
  <c r="W10" i="13"/>
  <c r="S10" i="13"/>
  <c r="O10" i="13"/>
  <c r="K10" i="13"/>
  <c r="G10" i="13"/>
  <c r="AF8" i="13"/>
  <c r="AF8" i="10"/>
  <c r="AD22" i="10"/>
  <c r="AE27" i="16" l="1"/>
  <c r="AB18" i="16"/>
  <c r="AE26" i="16"/>
  <c r="AC18" i="16"/>
  <c r="AE30" i="16"/>
  <c r="AE26" i="13"/>
  <c r="AE25" i="13"/>
  <c r="AE27" i="13"/>
  <c r="AD42" i="10"/>
  <c r="AD18" i="16"/>
  <c r="AB18" i="13"/>
  <c r="AE24" i="13"/>
  <c r="AC18" i="13"/>
  <c r="AD18" i="13"/>
  <c r="L43" i="10"/>
  <c r="AE24" i="16"/>
  <c r="AE28" i="16"/>
  <c r="AE32" i="16"/>
  <c r="AC18" i="10"/>
  <c r="AB18" i="10"/>
  <c r="AD18" i="10"/>
  <c r="F43" i="10"/>
  <c r="F10" i="13" s="1"/>
  <c r="F19" i="13" s="1"/>
  <c r="AE57" i="10"/>
  <c r="T43" i="10"/>
  <c r="T10" i="13" s="1"/>
  <c r="T19" i="13" s="1"/>
  <c r="AE61" i="10"/>
  <c r="Z43" i="10"/>
  <c r="Z10" i="16" s="1"/>
  <c r="Z19" i="16" s="1"/>
  <c r="X43" i="10"/>
  <c r="U43" i="10"/>
  <c r="R43" i="10"/>
  <c r="P43" i="10"/>
  <c r="M43" i="10"/>
  <c r="J43" i="10"/>
  <c r="J10" i="16" s="1"/>
  <c r="J19" i="16" s="1"/>
  <c r="H43" i="10"/>
  <c r="E43" i="10"/>
  <c r="AB42" i="10"/>
  <c r="AE63" i="10"/>
  <c r="Y43" i="10"/>
  <c r="Y10" i="13" s="1"/>
  <c r="Y19" i="13" s="1"/>
  <c r="V43" i="10"/>
  <c r="V10" i="16" s="1"/>
  <c r="V19" i="16" s="1"/>
  <c r="Q43" i="10"/>
  <c r="N43" i="10"/>
  <c r="N10" i="16" s="1"/>
  <c r="N19" i="16" s="1"/>
  <c r="I43" i="10"/>
  <c r="I10" i="13" s="1"/>
  <c r="I19" i="13" s="1"/>
  <c r="D43" i="10"/>
  <c r="AE32" i="13"/>
  <c r="AE30" i="13"/>
  <c r="AE64" i="10"/>
  <c r="AE60" i="10"/>
  <c r="AE28" i="13"/>
  <c r="AE62" i="10"/>
  <c r="AE58" i="10"/>
  <c r="AE29" i="13"/>
  <c r="AE25" i="16"/>
  <c r="AE29" i="16"/>
  <c r="AC42" i="10"/>
  <c r="AE31" i="13"/>
  <c r="AE65" i="10"/>
  <c r="AE59" i="10"/>
  <c r="AE31" i="16"/>
  <c r="AE33" i="13" l="1"/>
  <c r="AE19" i="13" s="1"/>
  <c r="L10" i="16"/>
  <c r="L19" i="16" s="1"/>
  <c r="L10" i="13"/>
  <c r="L19" i="13" s="1"/>
  <c r="AB43" i="10"/>
  <c r="AB10" i="16" s="1"/>
  <c r="AB19" i="16" s="1"/>
  <c r="AD43" i="10"/>
  <c r="AD10" i="16" s="1"/>
  <c r="AD19" i="16" s="1"/>
  <c r="F10" i="16"/>
  <c r="F19" i="16" s="1"/>
  <c r="V10" i="13"/>
  <c r="V19" i="13" s="1"/>
  <c r="Z10" i="13"/>
  <c r="Z19" i="13" s="1"/>
  <c r="D10" i="13"/>
  <c r="D19" i="13" s="1"/>
  <c r="X10" i="13"/>
  <c r="X19" i="13" s="1"/>
  <c r="P10" i="13"/>
  <c r="P19" i="13" s="1"/>
  <c r="P10" i="16"/>
  <c r="P19" i="16" s="1"/>
  <c r="T10" i="16"/>
  <c r="T19" i="16" s="1"/>
  <c r="Y10" i="16"/>
  <c r="Y19" i="16" s="1"/>
  <c r="E10" i="16"/>
  <c r="E19" i="16" s="1"/>
  <c r="J10" i="13"/>
  <c r="J19" i="13" s="1"/>
  <c r="U10" i="13"/>
  <c r="U19" i="13" s="1"/>
  <c r="X10" i="16"/>
  <c r="X19" i="16" s="1"/>
  <c r="D10" i="16"/>
  <c r="D19" i="16" s="1"/>
  <c r="E10" i="13"/>
  <c r="E19" i="13" s="1"/>
  <c r="U10" i="16"/>
  <c r="U19" i="16" s="1"/>
  <c r="Q10" i="13"/>
  <c r="Q19" i="13" s="1"/>
  <c r="R10" i="16"/>
  <c r="R19" i="16" s="1"/>
  <c r="M10" i="13"/>
  <c r="M19" i="13" s="1"/>
  <c r="M10" i="16"/>
  <c r="M19" i="16" s="1"/>
  <c r="H10" i="16"/>
  <c r="H19" i="16" s="1"/>
  <c r="Q10" i="16"/>
  <c r="Q19" i="16" s="1"/>
  <c r="N10" i="13"/>
  <c r="N19" i="13" s="1"/>
  <c r="AE66" i="10"/>
  <c r="H10" i="13"/>
  <c r="H19" i="13" s="1"/>
  <c r="R10" i="13"/>
  <c r="R19" i="13" s="1"/>
  <c r="I10" i="16"/>
  <c r="I19" i="16" s="1"/>
  <c r="AE33" i="16"/>
  <c r="AE19" i="16" s="1"/>
  <c r="AB10" i="13" l="1"/>
  <c r="AB19" i="13" s="1"/>
  <c r="AD10" i="13"/>
  <c r="AD19" i="13" s="1"/>
  <c r="AC43" i="10" l="1"/>
  <c r="AC10" i="13" l="1"/>
  <c r="AC19" i="13" s="1"/>
  <c r="AC10" i="16"/>
  <c r="AC19" i="16" s="1"/>
</calcChain>
</file>

<file path=xl/sharedStrings.xml><?xml version="1.0" encoding="utf-8"?>
<sst xmlns="http://schemas.openxmlformats.org/spreadsheetml/2006/main" count="523" uniqueCount="155">
  <si>
    <t>K</t>
  </si>
  <si>
    <t>1.</t>
  </si>
  <si>
    <t>2.</t>
  </si>
  <si>
    <t>3.</t>
  </si>
  <si>
    <t>4.</t>
  </si>
  <si>
    <t>5.</t>
  </si>
  <si>
    <t>6.</t>
  </si>
  <si>
    <t>Szabadon választható tantárgyak</t>
  </si>
  <si>
    <t>Alapozó ismeretek</t>
  </si>
  <si>
    <t>kredit</t>
  </si>
  <si>
    <t>félév/szemeszter</t>
  </si>
  <si>
    <t>elm.</t>
  </si>
  <si>
    <t>gyak.</t>
  </si>
  <si>
    <t>heti kontaktóra</t>
  </si>
  <si>
    <t>számonkérés</t>
  </si>
  <si>
    <t>tantárgy kódja</t>
  </si>
  <si>
    <t>tantárgy jellege</t>
  </si>
  <si>
    <t>tanulmányi terület/tantárgy</t>
  </si>
  <si>
    <t>Differenciált szakmai ismeretek</t>
  </si>
  <si>
    <t>Alapozó ismeretek öszesen:</t>
  </si>
  <si>
    <t>Differenciált szakmai ismeretek összesen</t>
  </si>
  <si>
    <t>Gyakorlati jegy(G)</t>
  </si>
  <si>
    <t xml:space="preserve"> TANÓRA-, KREDIT- ÉS VIZSGATERV </t>
  </si>
  <si>
    <t>SZÁMONKÉRÉS ÖSSZ:</t>
  </si>
  <si>
    <t xml:space="preserve"> SZAKON KÖZÖS ÖSSZESEN</t>
  </si>
  <si>
    <t xml:space="preserve">Szakmai törzsanyag </t>
  </si>
  <si>
    <t>Szakmai törzsanyag összesen:</t>
  </si>
  <si>
    <t>Szakmai gyakorlat</t>
  </si>
  <si>
    <t xml:space="preserve"> SZAKON ÖSSZESEN</t>
  </si>
  <si>
    <t>félév összesen</t>
  </si>
  <si>
    <t>gyak</t>
  </si>
  <si>
    <t>összesen</t>
  </si>
  <si>
    <t>Aláírás (A)</t>
  </si>
  <si>
    <t>Beszámoló (B)</t>
  </si>
  <si>
    <t>Félévközi értékelés  (F)</t>
  </si>
  <si>
    <t>Félévközi értékelés (((zárvizsga tárgy((F(Z)))</t>
  </si>
  <si>
    <t>Gyakorlati jegy (((zárvizsga tárgy((G(Z)))</t>
  </si>
  <si>
    <t>Zárvizsga tárgy(Z)</t>
  </si>
  <si>
    <t>x</t>
  </si>
  <si>
    <t>ELŐTANULMÁNYI REND</t>
  </si>
  <si>
    <t>Kódszám</t>
  </si>
  <si>
    <t>Tanulmányi terület/tantárgy</t>
  </si>
  <si>
    <t>ELŐTANULMÁNYI KÖTELEZETTSÉG</t>
  </si>
  <si>
    <t>Tantárgy</t>
  </si>
  <si>
    <t>SZV</t>
  </si>
  <si>
    <t>SZÁMONKÉRÉSEK ÖSSZESÍTŐ</t>
  </si>
  <si>
    <t>A MESTERKÉPZÉSI SZAKON KÖZÖS TANTÁRGYAK</t>
  </si>
  <si>
    <t>Informatikai biztonság</t>
  </si>
  <si>
    <t>KV</t>
  </si>
  <si>
    <t>KRIMINALISZTIKA  MESTERKÉPZÉSI SZAK</t>
  </si>
  <si>
    <t>Bűnmegelőzés elmélete</t>
  </si>
  <si>
    <t>Kriminalisztika-elmélet</t>
  </si>
  <si>
    <t>Bűnügyi statisztika</t>
  </si>
  <si>
    <t>Speciális bűnügyi helyzetek kezelése</t>
  </si>
  <si>
    <t>Bűnelemzés</t>
  </si>
  <si>
    <t>Profilalkotás</t>
  </si>
  <si>
    <t>Prediktív rendészet</t>
  </si>
  <si>
    <t>Kriminálstratégia</t>
  </si>
  <si>
    <t>Rendészeti értékelő- elemző munka</t>
  </si>
  <si>
    <t>Összehasonlító gyakorlati nyomozástan</t>
  </si>
  <si>
    <t>Rendészeti logisztika</t>
  </si>
  <si>
    <t>Nemzetközi bűnügyi együttműködés</t>
  </si>
  <si>
    <t xml:space="preserve">Külföldi a bűnüldözésben </t>
  </si>
  <si>
    <t>Kriminalisztika a tárgyalóteremben</t>
  </si>
  <si>
    <t>Krimináltechnika legújabb eszközei és módszerei</t>
  </si>
  <si>
    <t>A szakértő szerepe a rendészeti munkában</t>
  </si>
  <si>
    <t>A magánnyomozás kriminalisztikai sajátosságai</t>
  </si>
  <si>
    <t>Kriminalisztikai fegyvertan és sebbalisztika</t>
  </si>
  <si>
    <t>Bizonyítási eljárások és kényszerintézkedések taktikája</t>
  </si>
  <si>
    <t>Hazugságvizsgálati módszerek</t>
  </si>
  <si>
    <t>Vagyon-visszaszerzés és kármegtérülés kriminalisztikai kérdései</t>
  </si>
  <si>
    <t>Bizonyításelmélet</t>
  </si>
  <si>
    <t>Büntetőjogi ismeretek</t>
  </si>
  <si>
    <t>Büntetőeljárás-jogi ismeretek</t>
  </si>
  <si>
    <t>Krimináltechnikai ismeretek</t>
  </si>
  <si>
    <t>Krimináltaktikai ismeretek</t>
  </si>
  <si>
    <t>A szervezett bűnözéssel szembeni fellépés kriminalisztikai sajátosságai</t>
  </si>
  <si>
    <t>Diplomamunka készítés, védés</t>
  </si>
  <si>
    <t xml:space="preserve">Kriminalisztikai írásvizsgálat </t>
  </si>
  <si>
    <t>B</t>
  </si>
  <si>
    <t>G</t>
  </si>
  <si>
    <t>X</t>
  </si>
  <si>
    <t>A</t>
  </si>
  <si>
    <t>Szabadon választható</t>
  </si>
  <si>
    <t>F</t>
  </si>
  <si>
    <t>Nyomozásirányítás és vezetés</t>
  </si>
  <si>
    <t>Polgári szakirány</t>
  </si>
  <si>
    <t>Rendészeti szakirány</t>
  </si>
  <si>
    <t>Kriminálpszichológia</t>
  </si>
  <si>
    <t>Forenzikus medicina</t>
  </si>
  <si>
    <t>Fedett nyomozó alkalmazása a bűnüldözésben</t>
  </si>
  <si>
    <t>Alkohol, drogok és egyes mérgezések bűnügyi vonatkozásai</t>
  </si>
  <si>
    <t xml:space="preserve">A terrorizmus megelőzése és felderítése </t>
  </si>
  <si>
    <t>A bűnüldözés földrajza</t>
  </si>
  <si>
    <t>Közigazgatási jog</t>
  </si>
  <si>
    <t xml:space="preserve">KRIMINALISZTIKA MESTERKÉPZÉSI SZAK </t>
  </si>
  <si>
    <t>KRIMINALISZTIKA MESTERKÉPZÉSI SZAK</t>
  </si>
  <si>
    <t>A fogvatartási hely kriminalisztikája</t>
  </si>
  <si>
    <t>Közlekedéskriminalisztika</t>
  </si>
  <si>
    <t>RKROM05</t>
  </si>
  <si>
    <t>RARTM06</t>
  </si>
  <si>
    <t>RKNIM01</t>
  </si>
  <si>
    <t>RKROM04</t>
  </si>
  <si>
    <t>RKPTM01</t>
  </si>
  <si>
    <t>RKPTM02</t>
  </si>
  <si>
    <t>RBGVM23</t>
  </si>
  <si>
    <t>RBATM02</t>
  </si>
  <si>
    <t>RKTTM01</t>
  </si>
  <si>
    <t>RKTTM02</t>
  </si>
  <si>
    <t>RKTTM04</t>
  </si>
  <si>
    <t>RKBTM13</t>
  </si>
  <si>
    <t>RKBTM14</t>
  </si>
  <si>
    <t>RBVTM05</t>
  </si>
  <si>
    <t>Drogproblémák rendészeti kezelése</t>
  </si>
  <si>
    <t>RKROM03</t>
  </si>
  <si>
    <t>RJITM01</t>
  </si>
  <si>
    <t>RKTTM03</t>
  </si>
  <si>
    <t>RBÜAM02</t>
  </si>
  <si>
    <t>RBÜEM01</t>
  </si>
  <si>
    <t>RBÜEM03</t>
  </si>
  <si>
    <t>RBÜEM02</t>
  </si>
  <si>
    <t>RBSTM01</t>
  </si>
  <si>
    <t>RBSTM02</t>
  </si>
  <si>
    <t>RBSTM03</t>
  </si>
  <si>
    <t>RBSTM04</t>
  </si>
  <si>
    <t>RBSTM05</t>
  </si>
  <si>
    <t>RBSTM06</t>
  </si>
  <si>
    <t>RBSTM07</t>
  </si>
  <si>
    <t>RBSTM08</t>
  </si>
  <si>
    <t>RBSTM13</t>
  </si>
  <si>
    <t>RBSTM10</t>
  </si>
  <si>
    <t>RBSTM11</t>
  </si>
  <si>
    <t>RBSTM12</t>
  </si>
  <si>
    <t>Kollokvium (K)</t>
  </si>
  <si>
    <t>Kollokvium (((zárvizsga tárgy((K(Z)))</t>
  </si>
  <si>
    <t>Z</t>
  </si>
  <si>
    <t>RBGVM24</t>
  </si>
  <si>
    <t>Bűnügyi hírszerzés kriminalisztikája</t>
  </si>
  <si>
    <t>RKMTM02</t>
  </si>
  <si>
    <t>RKMTM03</t>
  </si>
  <si>
    <t>RKMTM04</t>
  </si>
  <si>
    <t>RKMTM05</t>
  </si>
  <si>
    <t>RKMTM06</t>
  </si>
  <si>
    <t>RKMTM07</t>
  </si>
  <si>
    <t>RKMTM01</t>
  </si>
  <si>
    <t>Tudományos kutatásmódszertan</t>
  </si>
  <si>
    <t>részidős képzésben, levelező munkarend szerint tanuló hallgatók részére</t>
  </si>
  <si>
    <t>részidős képzésben, levelező munkarend szerint  tanuló hallgatók részére</t>
  </si>
  <si>
    <t>RKAIM01</t>
  </si>
  <si>
    <t>RKAIM02</t>
  </si>
  <si>
    <t>Kriminálpszichológiai Esettanulmányok</t>
  </si>
  <si>
    <t>RKPTM04</t>
  </si>
  <si>
    <t xml:space="preserve">érvényes 2018/2019-es tanévtől </t>
  </si>
  <si>
    <t>RTOSM02</t>
  </si>
  <si>
    <t>RBÜEM04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</si>
</sst>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2" x14ac:knownFonts="1">
    <font>
      <sz val="10"/>
      <name val="Arial Narrow"/>
      <charset val="238"/>
    </font>
    <font>
      <sz val="11"/>
      <color indexed="8"/>
      <name val="Calibri"/>
      <family val="2"/>
      <charset val="238"/>
    </font>
    <font>
      <sz val="11"/>
      <color indexed="9"/>
      <name val="Calibri"/>
      <family val="2"/>
      <charset val="238"/>
    </font>
    <font>
      <sz val="11"/>
      <color indexed="62"/>
      <name val="Calibri"/>
      <family val="2"/>
      <charset val="238"/>
    </font>
    <font>
      <b/>
      <sz val="18"/>
      <color indexed="56"/>
      <name val="Cambria"/>
      <family val="2"/>
      <charset val="238"/>
    </font>
    <font>
      <b/>
      <sz val="15"/>
      <color indexed="56"/>
      <name val="Calibri"/>
      <family val="2"/>
      <charset val="238"/>
    </font>
    <font>
      <b/>
      <sz val="13"/>
      <color indexed="56"/>
      <name val="Calibri"/>
      <family val="2"/>
      <charset val="238"/>
    </font>
    <font>
      <b/>
      <sz val="11"/>
      <color indexed="56"/>
      <name val="Calibri"/>
      <family val="2"/>
      <charset val="238"/>
    </font>
    <font>
      <b/>
      <sz val="11"/>
      <color indexed="9"/>
      <name val="Calibri"/>
      <family val="2"/>
      <charset val="238"/>
    </font>
    <font>
      <sz val="11"/>
      <color indexed="10"/>
      <name val="Calibri"/>
      <family val="2"/>
      <charset val="238"/>
    </font>
    <font>
      <sz val="11"/>
      <color indexed="52"/>
      <name val="Calibri"/>
      <family val="2"/>
      <charset val="238"/>
    </font>
    <font>
      <sz val="10"/>
      <name val="Arial"/>
      <family val="2"/>
      <charset val="238"/>
    </font>
    <font>
      <sz val="11"/>
      <color indexed="17"/>
      <name val="Calibri"/>
      <family val="2"/>
      <charset val="238"/>
    </font>
    <font>
      <b/>
      <sz val="11"/>
      <color indexed="63"/>
      <name val="Calibri"/>
      <family val="2"/>
      <charset val="238"/>
    </font>
    <font>
      <i/>
      <sz val="11"/>
      <color indexed="23"/>
      <name val="Calibri"/>
      <family val="2"/>
      <charset val="238"/>
    </font>
    <font>
      <sz val="10"/>
      <name val="Arial CE"/>
      <charset val="238"/>
    </font>
    <font>
      <b/>
      <sz val="11"/>
      <color indexed="8"/>
      <name val="Calibri"/>
      <family val="2"/>
      <charset val="238"/>
    </font>
    <font>
      <sz val="11"/>
      <color indexed="20"/>
      <name val="Calibri"/>
      <family val="2"/>
      <charset val="238"/>
    </font>
    <font>
      <sz val="11"/>
      <color indexed="60"/>
      <name val="Calibri"/>
      <family val="2"/>
      <charset val="238"/>
    </font>
    <font>
      <b/>
      <sz val="11"/>
      <color indexed="52"/>
      <name val="Calibri"/>
      <family val="2"/>
      <charset val="238"/>
    </font>
    <font>
      <b/>
      <sz val="18"/>
      <name val="Arial Narrow"/>
      <family val="2"/>
      <charset val="238"/>
    </font>
    <font>
      <b/>
      <sz val="14"/>
      <name val="Arial Narrow"/>
      <family val="2"/>
      <charset val="238"/>
    </font>
    <font>
      <b/>
      <sz val="12"/>
      <name val="Arial Narrow"/>
      <family val="2"/>
      <charset val="238"/>
    </font>
    <font>
      <b/>
      <sz val="11"/>
      <name val="Arial Narrow"/>
      <family val="2"/>
      <charset val="238"/>
    </font>
    <font>
      <b/>
      <sz val="10"/>
      <name val="Arial Narrow"/>
      <family val="2"/>
      <charset val="238"/>
    </font>
    <font>
      <sz val="12"/>
      <name val="Arial Narrow"/>
      <family val="2"/>
      <charset val="238"/>
    </font>
    <font>
      <sz val="11"/>
      <name val="Arial Narrow"/>
      <family val="2"/>
      <charset val="238"/>
    </font>
    <font>
      <sz val="11"/>
      <name val="Arial CE"/>
      <family val="2"/>
      <charset val="238"/>
    </font>
    <font>
      <b/>
      <sz val="13"/>
      <name val="Arial Narrow"/>
      <family val="2"/>
      <charset val="238"/>
    </font>
    <font>
      <sz val="11"/>
      <name val="Arial CE"/>
      <charset val="238"/>
    </font>
    <font>
      <sz val="16"/>
      <name val="Arial Narrow"/>
      <family val="2"/>
      <charset val="238"/>
    </font>
    <font>
      <sz val="14"/>
      <name val="Arial Narrow"/>
      <family val="2"/>
      <charset val="238"/>
    </font>
    <font>
      <sz val="13"/>
      <name val="Arial Narrow"/>
      <family val="2"/>
      <charset val="238"/>
    </font>
    <font>
      <sz val="13"/>
      <name val="Arial CE"/>
      <charset val="238"/>
    </font>
    <font>
      <sz val="12"/>
      <name val="Times New Roman"/>
      <family val="1"/>
      <charset val="238"/>
    </font>
    <font>
      <b/>
      <sz val="12"/>
      <name val="Arial CE"/>
      <charset val="238"/>
    </font>
    <font>
      <b/>
      <sz val="14"/>
      <name val="Arial CE"/>
      <family val="2"/>
      <charset val="238"/>
    </font>
    <font>
      <b/>
      <sz val="12"/>
      <name val="Arial CE"/>
      <family val="2"/>
      <charset val="238"/>
    </font>
    <font>
      <sz val="12"/>
      <name val="Arial CE"/>
      <charset val="238"/>
    </font>
    <font>
      <sz val="10"/>
      <name val="Arial Narrow"/>
      <family val="2"/>
      <charset val="238"/>
    </font>
    <font>
      <sz val="8"/>
      <name val="Arial CE"/>
      <charset val="238"/>
    </font>
    <font>
      <sz val="8"/>
      <name val="Arial Narrow"/>
      <family val="2"/>
      <charset val="23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55"/>
      </patternFill>
    </fill>
    <fill>
      <patternFill patternType="solid">
        <fgColor indexed="26"/>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43"/>
      </patternFill>
    </fill>
    <fill>
      <patternFill patternType="solid">
        <fgColor indexed="42"/>
        <bgColor indexed="64"/>
      </patternFill>
    </fill>
    <fill>
      <patternFill patternType="solid">
        <fgColor indexed="47"/>
        <bgColor indexed="64"/>
      </patternFill>
    </fill>
    <fill>
      <patternFill patternType="solid">
        <fgColor indexed="42"/>
        <bgColor indexed="41"/>
      </patternFill>
    </fill>
  </fills>
  <borders count="132">
    <border>
      <left/>
      <right/>
      <top/>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double">
        <color indexed="64"/>
      </left>
      <right style="thin">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bottom style="double">
        <color indexed="64"/>
      </bottom>
      <diagonal/>
    </border>
    <border>
      <left/>
      <right style="double">
        <color indexed="64"/>
      </right>
      <top/>
      <bottom/>
      <diagonal/>
    </border>
    <border>
      <left/>
      <right style="double">
        <color indexed="64"/>
      </right>
      <top/>
      <bottom style="double">
        <color indexed="64"/>
      </bottom>
      <diagonal/>
    </border>
    <border>
      <left style="double">
        <color indexed="64"/>
      </left>
      <right/>
      <top/>
      <bottom/>
      <diagonal/>
    </border>
    <border>
      <left/>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style="medium">
        <color indexed="64"/>
      </left>
      <right/>
      <top style="medium">
        <color indexed="64"/>
      </top>
      <bottom/>
      <diagonal/>
    </border>
    <border>
      <left style="thin">
        <color indexed="64"/>
      </left>
      <right/>
      <top/>
      <bottom style="thin">
        <color indexed="64"/>
      </bottom>
      <diagonal/>
    </border>
    <border>
      <left style="thin">
        <color indexed="64"/>
      </left>
      <right/>
      <top style="medium">
        <color indexed="64"/>
      </top>
      <bottom style="thick">
        <color indexed="64"/>
      </bottom>
      <diagonal/>
    </border>
    <border>
      <left style="medium">
        <color indexed="64"/>
      </left>
      <right style="thin">
        <color indexed="64"/>
      </right>
      <top style="medium">
        <color indexed="64"/>
      </top>
      <bottom style="thick">
        <color indexed="64"/>
      </bottom>
      <diagonal/>
    </border>
    <border>
      <left style="thin">
        <color indexed="64"/>
      </left>
      <right style="thin">
        <color indexed="64"/>
      </right>
      <top style="medium">
        <color indexed="64"/>
      </top>
      <bottom style="thick">
        <color indexed="64"/>
      </bottom>
      <diagonal/>
    </border>
    <border>
      <left style="thin">
        <color indexed="64"/>
      </left>
      <right style="medium">
        <color indexed="64"/>
      </right>
      <top style="medium">
        <color indexed="64"/>
      </top>
      <bottom style="thick">
        <color indexed="64"/>
      </bottom>
      <diagonal/>
    </border>
    <border>
      <left/>
      <right style="thin">
        <color indexed="64"/>
      </right>
      <top style="medium">
        <color indexed="64"/>
      </top>
      <bottom style="thick">
        <color indexed="64"/>
      </bottom>
      <diagonal/>
    </border>
    <border>
      <left style="thin">
        <color indexed="64"/>
      </left>
      <right/>
      <top style="thin">
        <color indexed="64"/>
      </top>
      <bottom style="thin">
        <color indexed="64"/>
      </bottom>
      <diagonal/>
    </border>
    <border>
      <left style="thin">
        <color indexed="64"/>
      </left>
      <right/>
      <top style="double">
        <color indexed="64"/>
      </top>
      <bottom style="thin">
        <color indexed="64"/>
      </bottom>
      <diagonal/>
    </border>
    <border>
      <left style="double">
        <color indexed="64"/>
      </left>
      <right style="thin">
        <color indexed="64"/>
      </right>
      <top style="medium">
        <color indexed="64"/>
      </top>
      <bottom/>
      <diagonal/>
    </border>
    <border>
      <left/>
      <right style="medium">
        <color indexed="64"/>
      </right>
      <top style="medium">
        <color indexed="64"/>
      </top>
      <bottom style="medium">
        <color indexed="64"/>
      </bottom>
      <diagonal/>
    </border>
    <border>
      <left style="thin">
        <color indexed="64"/>
      </left>
      <right style="double">
        <color indexed="64"/>
      </right>
      <top style="medium">
        <color indexed="64"/>
      </top>
      <bottom style="medium">
        <color indexed="64"/>
      </bottom>
      <diagonal/>
    </border>
    <border>
      <left/>
      <right style="thin">
        <color indexed="64"/>
      </right>
      <top/>
      <bottom style="thin">
        <color indexed="64"/>
      </bottom>
      <diagonal/>
    </border>
    <border>
      <left style="thin">
        <color indexed="64"/>
      </left>
      <right style="double">
        <color indexed="64"/>
      </right>
      <top/>
      <bottom style="thin">
        <color indexed="64"/>
      </bottom>
      <diagonal/>
    </border>
    <border>
      <left style="double">
        <color indexed="64"/>
      </left>
      <right/>
      <top style="thin">
        <color indexed="64"/>
      </top>
      <bottom style="thin">
        <color indexed="64"/>
      </bottom>
      <diagonal/>
    </border>
    <border>
      <left style="thin">
        <color indexed="64"/>
      </left>
      <right style="double">
        <color indexed="64"/>
      </right>
      <top style="thin">
        <color indexed="64"/>
      </top>
      <bottom style="medium">
        <color indexed="64"/>
      </bottom>
      <diagonal/>
    </border>
    <border>
      <left style="double">
        <color indexed="64"/>
      </left>
      <right style="thin">
        <color indexed="64"/>
      </right>
      <top/>
      <bottom style="thin">
        <color indexed="64"/>
      </bottom>
      <diagonal/>
    </border>
    <border>
      <left style="thin">
        <color indexed="64"/>
      </left>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ck">
        <color indexed="64"/>
      </top>
      <bottom style="thin">
        <color indexed="64"/>
      </bottom>
      <diagonal/>
    </border>
    <border>
      <left/>
      <right style="double">
        <color indexed="64"/>
      </right>
      <top style="thin">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medium">
        <color indexed="64"/>
      </top>
      <bottom style="thin">
        <color indexed="64"/>
      </bottom>
      <diagonal/>
    </border>
    <border>
      <left style="double">
        <color indexed="64"/>
      </left>
      <right/>
      <top/>
      <bottom style="thin">
        <color indexed="64"/>
      </bottom>
      <diagonal/>
    </border>
    <border>
      <left/>
      <right style="double">
        <color indexed="64"/>
      </right>
      <top/>
      <bottom style="thin">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ck">
        <color indexed="64"/>
      </top>
      <bottom style="thin">
        <color indexed="64"/>
      </bottom>
      <diagonal/>
    </border>
    <border>
      <left style="double">
        <color indexed="64"/>
      </left>
      <right/>
      <top style="medium">
        <color indexed="64"/>
      </top>
      <bottom style="medium">
        <color indexed="64"/>
      </bottom>
      <diagonal/>
    </border>
    <border>
      <left/>
      <right/>
      <top style="medium">
        <color indexed="64"/>
      </top>
      <bottom style="medium">
        <color indexed="64"/>
      </bottom>
      <diagonal/>
    </border>
    <border>
      <left style="thin">
        <color indexed="8"/>
      </left>
      <right style="medium">
        <color indexed="8"/>
      </right>
      <top style="thin">
        <color indexed="8"/>
      </top>
      <bottom style="thin">
        <color indexed="8"/>
      </bottom>
      <diagonal/>
    </border>
    <border>
      <left style="double">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double">
        <color indexed="8"/>
      </left>
      <right style="thin">
        <color indexed="64"/>
      </right>
      <top style="medium">
        <color indexed="8"/>
      </top>
      <bottom style="thin">
        <color indexed="8"/>
      </bottom>
      <diagonal/>
    </border>
    <border>
      <left style="thin">
        <color indexed="64"/>
      </left>
      <right style="medium">
        <color indexed="64"/>
      </right>
      <top style="medium">
        <color indexed="64"/>
      </top>
      <bottom style="thin">
        <color indexed="64"/>
      </bottom>
      <diagonal/>
    </border>
    <border>
      <left style="thin">
        <color indexed="8"/>
      </left>
      <right style="thin">
        <color indexed="8"/>
      </right>
      <top style="thin">
        <color indexed="8"/>
      </top>
      <bottom style="thin">
        <color indexed="8"/>
      </bottom>
      <diagonal/>
    </border>
    <border>
      <left style="double">
        <color indexed="64"/>
      </left>
      <right style="thin">
        <color indexed="64"/>
      </right>
      <top style="thin">
        <color indexed="64"/>
      </top>
      <bottom style="double">
        <color indexed="64"/>
      </bottom>
      <diagonal/>
    </border>
    <border>
      <left style="medium">
        <color indexed="64"/>
      </left>
      <right style="medium">
        <color indexed="64"/>
      </right>
      <top style="medium">
        <color indexed="64"/>
      </top>
      <bottom/>
      <diagonal/>
    </border>
    <border>
      <left style="medium">
        <color indexed="64"/>
      </left>
      <right style="double">
        <color indexed="64"/>
      </right>
      <top style="medium">
        <color indexed="64"/>
      </top>
      <bottom/>
      <diagonal/>
    </border>
    <border>
      <left style="double">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double">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double">
        <color indexed="64"/>
      </left>
      <right style="medium">
        <color indexed="64"/>
      </right>
      <top style="thin">
        <color indexed="64"/>
      </top>
      <bottom style="double">
        <color indexed="64"/>
      </bottom>
      <diagonal/>
    </border>
    <border>
      <left style="medium">
        <color indexed="64"/>
      </left>
      <right style="medium">
        <color indexed="64"/>
      </right>
      <top style="thin">
        <color indexed="64"/>
      </top>
      <bottom style="double">
        <color indexed="64"/>
      </bottom>
      <diagonal/>
    </border>
    <border>
      <left style="medium">
        <color indexed="64"/>
      </left>
      <right style="double">
        <color indexed="64"/>
      </right>
      <top style="thin">
        <color indexed="64"/>
      </top>
      <bottom style="double">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double">
        <color indexed="64"/>
      </left>
      <right style="medium">
        <color indexed="64"/>
      </right>
      <top style="double">
        <color indexed="64"/>
      </top>
      <bottom/>
      <diagonal/>
    </border>
    <border>
      <left style="double">
        <color indexed="64"/>
      </left>
      <right style="medium">
        <color indexed="64"/>
      </right>
      <top/>
      <bottom/>
      <diagonal/>
    </border>
    <border>
      <left style="double">
        <color indexed="64"/>
      </left>
      <right style="medium">
        <color indexed="64"/>
      </right>
      <top/>
      <bottom style="medium">
        <color indexed="64"/>
      </bottom>
      <diagonal/>
    </border>
    <border>
      <left style="medium">
        <color indexed="64"/>
      </left>
      <right style="thin">
        <color indexed="64"/>
      </right>
      <top style="double">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double">
        <color indexed="64"/>
      </top>
      <bottom style="medium">
        <color indexed="64"/>
      </bottom>
      <diagonal/>
    </border>
    <border>
      <left/>
      <right style="double">
        <color indexed="64"/>
      </right>
      <top style="double">
        <color indexed="64"/>
      </top>
      <bottom style="medium">
        <color indexed="64"/>
      </bottom>
      <diagonal/>
    </border>
    <border>
      <left style="medium">
        <color indexed="64"/>
      </left>
      <right style="medium">
        <color indexed="64"/>
      </right>
      <top style="double">
        <color indexed="64"/>
      </top>
      <bottom/>
      <diagonal/>
    </border>
    <border>
      <left style="medium">
        <color indexed="64"/>
      </left>
      <right style="medium">
        <color indexed="64"/>
      </right>
      <top/>
      <bottom/>
      <diagonal/>
    </border>
    <border>
      <left/>
      <right style="medium">
        <color indexed="64"/>
      </right>
      <top/>
      <bottom style="thin">
        <color indexed="64"/>
      </bottom>
      <diagonal/>
    </border>
    <border>
      <left style="thin">
        <color indexed="8"/>
      </left>
      <right style="thin">
        <color indexed="8"/>
      </right>
      <top style="thin">
        <color indexed="64"/>
      </top>
      <bottom style="thin">
        <color indexed="8"/>
      </bottom>
      <diagonal/>
    </border>
    <border>
      <left style="double">
        <color indexed="8"/>
      </left>
      <right style="thin">
        <color indexed="8"/>
      </right>
      <top style="thin">
        <color indexed="8"/>
      </top>
      <bottom style="thin">
        <color indexed="64"/>
      </bottom>
      <diagonal/>
    </border>
    <border>
      <left style="double">
        <color indexed="8"/>
      </left>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double">
        <color indexed="64"/>
      </right>
      <top style="medium">
        <color indexed="64"/>
      </top>
      <bottom style="thick">
        <color indexed="64"/>
      </bottom>
      <diagonal/>
    </border>
    <border>
      <left style="double">
        <color indexed="8"/>
      </left>
      <right/>
      <top/>
      <bottom style="thin">
        <color indexed="64"/>
      </bottom>
      <diagonal/>
    </border>
    <border>
      <left style="thin">
        <color indexed="64"/>
      </left>
      <right/>
      <top style="thick">
        <color indexed="64"/>
      </top>
      <bottom style="medium">
        <color indexed="64"/>
      </bottom>
      <diagonal/>
    </border>
    <border>
      <left/>
      <right/>
      <top style="thick">
        <color indexed="64"/>
      </top>
      <bottom style="medium">
        <color indexed="64"/>
      </bottom>
      <diagonal/>
    </border>
    <border>
      <left style="double">
        <color indexed="64"/>
      </left>
      <right/>
      <top style="thick">
        <color indexed="64"/>
      </top>
      <bottom style="medium">
        <color indexed="64"/>
      </bottom>
      <diagonal/>
    </border>
    <border>
      <left/>
      <right style="double">
        <color indexed="64"/>
      </right>
      <top style="thick">
        <color indexed="64"/>
      </top>
      <bottom style="medium">
        <color indexed="64"/>
      </bottom>
      <diagonal/>
    </border>
    <border>
      <left style="thin">
        <color indexed="8"/>
      </left>
      <right style="medium">
        <color indexed="64"/>
      </right>
      <top style="thin">
        <color indexed="64"/>
      </top>
      <bottom style="thin">
        <color indexed="64"/>
      </bottom>
      <diagonal/>
    </border>
    <border>
      <left style="double">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s>
  <cellStyleXfs count="45">
    <xf numFmtId="0" fontId="0"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2" fillId="12"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3" fillId="7" borderId="1" applyNumberFormat="0" applyAlignment="0" applyProtection="0"/>
    <xf numFmtId="0" fontId="4" fillId="0" borderId="0" applyNumberFormat="0" applyFill="0" applyBorder="0" applyAlignment="0" applyProtection="0"/>
    <xf numFmtId="0" fontId="5" fillId="0" borderId="2" applyNumberFormat="0" applyFill="0" applyAlignment="0" applyProtection="0"/>
    <xf numFmtId="0" fontId="6" fillId="0" borderId="3" applyNumberFormat="0" applyFill="0" applyAlignment="0" applyProtection="0"/>
    <xf numFmtId="0" fontId="7" fillId="0" borderId="4" applyNumberFormat="0" applyFill="0" applyAlignment="0" applyProtection="0"/>
    <xf numFmtId="0" fontId="7" fillId="0" borderId="0" applyNumberFormat="0" applyFill="0" applyBorder="0" applyAlignment="0" applyProtection="0"/>
    <xf numFmtId="0" fontId="8" fillId="16" borderId="5" applyNumberFormat="0" applyAlignment="0" applyProtection="0"/>
    <xf numFmtId="0" fontId="9" fillId="0" borderId="0" applyNumberFormat="0" applyFill="0" applyBorder="0" applyAlignment="0" applyProtection="0"/>
    <xf numFmtId="0" fontId="10" fillId="0" borderId="6" applyNumberFormat="0" applyFill="0" applyAlignment="0" applyProtection="0"/>
    <xf numFmtId="0" fontId="11" fillId="17" borderId="7" applyNumberFormat="0" applyFont="0" applyAlignment="0" applyProtection="0"/>
    <xf numFmtId="0" fontId="2" fillId="18"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21" borderId="0" applyNumberFormat="0" applyBorder="0" applyAlignment="0" applyProtection="0"/>
    <xf numFmtId="0" fontId="12" fillId="4" borderId="0" applyNumberFormat="0" applyBorder="0" applyAlignment="0" applyProtection="0"/>
    <xf numFmtId="0" fontId="13" fillId="22" borderId="8" applyNumberFormat="0" applyAlignment="0" applyProtection="0"/>
    <xf numFmtId="0" fontId="14" fillId="0" borderId="0" applyNumberFormat="0" applyFill="0" applyBorder="0" applyAlignment="0" applyProtection="0"/>
    <xf numFmtId="0" fontId="15" fillId="0" borderId="0"/>
    <xf numFmtId="0" fontId="15" fillId="0" borderId="0"/>
    <xf numFmtId="0" fontId="16" fillId="0" borderId="9" applyNumberFormat="0" applyFill="0" applyAlignment="0" applyProtection="0"/>
    <xf numFmtId="0" fontId="17" fillId="3" borderId="0" applyNumberFormat="0" applyBorder="0" applyAlignment="0" applyProtection="0"/>
    <xf numFmtId="0" fontId="18" fillId="23" borderId="0" applyNumberFormat="0" applyBorder="0" applyAlignment="0" applyProtection="0"/>
    <xf numFmtId="0" fontId="19" fillId="22" borderId="1" applyNumberFormat="0" applyAlignment="0" applyProtection="0"/>
    <xf numFmtId="0" fontId="39" fillId="0" borderId="0"/>
  </cellStyleXfs>
  <cellXfs count="244">
    <xf numFmtId="0" fontId="0" fillId="0" borderId="0" xfId="0"/>
    <xf numFmtId="0" fontId="25" fillId="24" borderId="15" xfId="38" applyFont="1" applyFill="1" applyBorder="1" applyProtection="1"/>
    <xf numFmtId="0" fontId="25" fillId="24" borderId="10" xfId="38" applyFont="1" applyFill="1" applyBorder="1" applyProtection="1"/>
    <xf numFmtId="0" fontId="25" fillId="24" borderId="17" xfId="38" applyFont="1" applyFill="1" applyBorder="1" applyAlignment="1" applyProtection="1">
      <alignment horizontal="left"/>
    </xf>
    <xf numFmtId="0" fontId="26" fillId="24" borderId="15" xfId="38" applyFont="1" applyFill="1" applyBorder="1" applyAlignment="1" applyProtection="1">
      <alignment horizontal="center"/>
    </xf>
    <xf numFmtId="0" fontId="24" fillId="24" borderId="19" xfId="38" applyFont="1" applyFill="1" applyBorder="1" applyAlignment="1" applyProtection="1">
      <alignment horizontal="center" textRotation="90" wrapText="1"/>
    </xf>
    <xf numFmtId="0" fontId="32" fillId="24" borderId="20" xfId="38" applyFont="1" applyFill="1" applyBorder="1" applyProtection="1"/>
    <xf numFmtId="0" fontId="28" fillId="24" borderId="21" xfId="38" applyFont="1" applyFill="1" applyBorder="1" applyAlignment="1" applyProtection="1">
      <alignment horizontal="center"/>
    </xf>
    <xf numFmtId="0" fontId="25" fillId="24" borderId="22" xfId="38" applyFont="1" applyFill="1" applyBorder="1" applyAlignment="1" applyProtection="1">
      <alignment horizontal="center"/>
    </xf>
    <xf numFmtId="0" fontId="25" fillId="24" borderId="23" xfId="38" applyFont="1" applyFill="1" applyBorder="1" applyAlignment="1" applyProtection="1">
      <alignment horizontal="center"/>
    </xf>
    <xf numFmtId="0" fontId="32" fillId="24" borderId="24" xfId="38" applyFont="1" applyFill="1" applyBorder="1" applyAlignment="1" applyProtection="1">
      <alignment horizontal="left"/>
    </xf>
    <xf numFmtId="0" fontId="32" fillId="24" borderId="25" xfId="38" applyFont="1" applyFill="1" applyBorder="1" applyProtection="1"/>
    <xf numFmtId="0" fontId="28" fillId="24" borderId="26" xfId="38" applyFont="1" applyFill="1" applyBorder="1" applyAlignment="1" applyProtection="1">
      <alignment horizontal="center"/>
    </xf>
    <xf numFmtId="1" fontId="28" fillId="24" borderId="19" xfId="38" applyNumberFormat="1" applyFont="1" applyFill="1" applyBorder="1" applyAlignment="1" applyProtection="1">
      <alignment horizontal="center"/>
    </xf>
    <xf numFmtId="1" fontId="28" fillId="24" borderId="25" xfId="38" applyNumberFormat="1" applyFont="1" applyFill="1" applyBorder="1" applyAlignment="1" applyProtection="1">
      <alignment horizontal="center"/>
    </xf>
    <xf numFmtId="0" fontId="28" fillId="24" borderId="27" xfId="38" applyFont="1" applyFill="1" applyBorder="1" applyProtection="1"/>
    <xf numFmtId="0" fontId="26" fillId="24" borderId="10" xfId="38" applyFont="1" applyFill="1" applyBorder="1" applyAlignment="1" applyProtection="1">
      <alignment horizontal="center"/>
    </xf>
    <xf numFmtId="0" fontId="28" fillId="24" borderId="19" xfId="38" applyFont="1" applyFill="1" applyBorder="1" applyAlignment="1" applyProtection="1">
      <alignment horizontal="center"/>
    </xf>
    <xf numFmtId="0" fontId="28" fillId="24" borderId="28" xfId="38" applyFont="1" applyFill="1" applyBorder="1" applyAlignment="1" applyProtection="1">
      <alignment horizontal="center"/>
    </xf>
    <xf numFmtId="0" fontId="32" fillId="24" borderId="29" xfId="38" applyFont="1" applyFill="1" applyBorder="1" applyAlignment="1" applyProtection="1">
      <alignment horizontal="center"/>
    </xf>
    <xf numFmtId="0" fontId="25" fillId="24" borderId="30" xfId="38" applyFont="1" applyFill="1" applyBorder="1" applyAlignment="1" applyProtection="1">
      <alignment horizontal="center"/>
    </xf>
    <xf numFmtId="1" fontId="15" fillId="24" borderId="23" xfId="38" applyNumberFormat="1" applyFill="1" applyBorder="1" applyProtection="1"/>
    <xf numFmtId="0" fontId="27" fillId="24" borderId="10" xfId="38" applyFont="1" applyFill="1" applyBorder="1" applyProtection="1"/>
    <xf numFmtId="1" fontId="28" fillId="25" borderId="32" xfId="38" applyNumberFormat="1" applyFont="1" applyFill="1" applyBorder="1" applyAlignment="1" applyProtection="1">
      <alignment horizontal="center"/>
    </xf>
    <xf numFmtId="0" fontId="15" fillId="24" borderId="22" xfId="38" applyFill="1" applyBorder="1" applyProtection="1"/>
    <xf numFmtId="0" fontId="32" fillId="24" borderId="30" xfId="38" applyFont="1" applyFill="1" applyBorder="1" applyProtection="1"/>
    <xf numFmtId="0" fontId="28" fillId="25" borderId="41" xfId="38" applyFont="1" applyFill="1" applyBorder="1" applyAlignment="1" applyProtection="1">
      <alignment horizontal="center"/>
    </xf>
    <xf numFmtId="1" fontId="28" fillId="25" borderId="42" xfId="38" applyNumberFormat="1" applyFont="1" applyFill="1" applyBorder="1" applyAlignment="1" applyProtection="1">
      <alignment horizontal="center"/>
    </xf>
    <xf numFmtId="1" fontId="28" fillId="25" borderId="43" xfId="38" applyNumberFormat="1" applyFont="1" applyFill="1" applyBorder="1" applyAlignment="1" applyProtection="1">
      <alignment horizontal="center"/>
    </xf>
    <xf numFmtId="0" fontId="32" fillId="25" borderId="44" xfId="38" applyFont="1" applyFill="1" applyBorder="1" applyAlignment="1" applyProtection="1">
      <alignment horizontal="center"/>
    </xf>
    <xf numFmtId="1" fontId="28" fillId="25" borderId="45" xfId="38" applyNumberFormat="1" applyFont="1" applyFill="1" applyBorder="1" applyAlignment="1" applyProtection="1">
      <alignment horizontal="center"/>
    </xf>
    <xf numFmtId="0" fontId="28" fillId="24" borderId="18" xfId="38" applyFont="1" applyFill="1" applyBorder="1" applyAlignment="1" applyProtection="1">
      <alignment horizontal="center"/>
    </xf>
    <xf numFmtId="1" fontId="28" fillId="24" borderId="46" xfId="38" applyNumberFormat="1" applyFont="1" applyFill="1" applyBorder="1" applyAlignment="1" applyProtection="1">
      <alignment horizontal="center"/>
    </xf>
    <xf numFmtId="1" fontId="28" fillId="24" borderId="41" xfId="38" applyNumberFormat="1" applyFont="1" applyFill="1" applyBorder="1" applyAlignment="1" applyProtection="1">
      <alignment horizontal="center"/>
    </xf>
    <xf numFmtId="0" fontId="28" fillId="24" borderId="41" xfId="38" applyFont="1" applyFill="1" applyBorder="1" applyProtection="1"/>
    <xf numFmtId="0" fontId="23" fillId="24" borderId="48" xfId="38" applyFont="1" applyFill="1" applyBorder="1" applyAlignment="1" applyProtection="1">
      <alignment horizontal="center"/>
    </xf>
    <xf numFmtId="1" fontId="23" fillId="24" borderId="49" xfId="38" applyNumberFormat="1" applyFont="1" applyFill="1" applyBorder="1" applyAlignment="1" applyProtection="1">
      <alignment horizontal="center"/>
    </xf>
    <xf numFmtId="1" fontId="23" fillId="24" borderId="50" xfId="38" applyNumberFormat="1" applyFont="1" applyFill="1" applyBorder="1" applyAlignment="1" applyProtection="1">
      <alignment horizontal="center"/>
    </xf>
    <xf numFmtId="0" fontId="26" fillId="24" borderId="51" xfId="38" applyFont="1" applyFill="1" applyBorder="1" applyAlignment="1" applyProtection="1">
      <alignment horizontal="center"/>
    </xf>
    <xf numFmtId="1" fontId="23" fillId="24" borderId="52" xfId="38" applyNumberFormat="1" applyFont="1" applyFill="1" applyBorder="1" applyAlignment="1" applyProtection="1">
      <alignment horizontal="center"/>
    </xf>
    <xf numFmtId="0" fontId="26" fillId="24" borderId="48" xfId="38" applyFont="1" applyFill="1" applyBorder="1" applyAlignment="1" applyProtection="1">
      <alignment horizontal="center"/>
    </xf>
    <xf numFmtId="1" fontId="25" fillId="24" borderId="13" xfId="38" applyNumberFormat="1" applyFont="1" applyFill="1" applyBorder="1" applyAlignment="1" applyProtection="1">
      <alignment horizontal="center"/>
    </xf>
    <xf numFmtId="1" fontId="28" fillId="24" borderId="0" xfId="38" applyNumberFormat="1" applyFont="1" applyFill="1" applyBorder="1" applyAlignment="1" applyProtection="1">
      <alignment horizontal="center"/>
    </xf>
    <xf numFmtId="0" fontId="28" fillId="24" borderId="38" xfId="38" applyFont="1" applyFill="1" applyBorder="1" applyProtection="1"/>
    <xf numFmtId="0" fontId="32" fillId="25" borderId="55" xfId="38" applyFont="1" applyFill="1" applyBorder="1" applyAlignment="1" applyProtection="1">
      <alignment horizontal="left"/>
    </xf>
    <xf numFmtId="0" fontId="32" fillId="25" borderId="43" xfId="38" applyFont="1" applyFill="1" applyBorder="1" applyProtection="1"/>
    <xf numFmtId="0" fontId="32" fillId="25" borderId="31" xfId="38" applyFont="1" applyFill="1" applyBorder="1" applyAlignment="1" applyProtection="1">
      <alignment horizontal="left"/>
    </xf>
    <xf numFmtId="0" fontId="32" fillId="25" borderId="32" xfId="38" applyFont="1" applyFill="1" applyBorder="1" applyProtection="1"/>
    <xf numFmtId="0" fontId="28" fillId="25" borderId="56" xfId="38" applyFont="1" applyFill="1" applyBorder="1" applyAlignment="1" applyProtection="1">
      <alignment horizontal="center"/>
    </xf>
    <xf numFmtId="1" fontId="28" fillId="25" borderId="33" xfId="38" applyNumberFormat="1" applyFont="1" applyFill="1" applyBorder="1" applyAlignment="1" applyProtection="1">
      <alignment horizontal="center"/>
    </xf>
    <xf numFmtId="1" fontId="28" fillId="25" borderId="34" xfId="38" applyNumberFormat="1" applyFont="1" applyFill="1" applyBorder="1" applyAlignment="1" applyProtection="1">
      <alignment horizontal="center"/>
    </xf>
    <xf numFmtId="1" fontId="25" fillId="25" borderId="31" xfId="38" applyNumberFormat="1" applyFont="1" applyFill="1" applyBorder="1" applyAlignment="1" applyProtection="1">
      <alignment horizontal="center"/>
    </xf>
    <xf numFmtId="1" fontId="25" fillId="25" borderId="32" xfId="38" applyNumberFormat="1" applyFont="1" applyFill="1" applyBorder="1" applyAlignment="1" applyProtection="1">
      <alignment horizontal="center"/>
    </xf>
    <xf numFmtId="1" fontId="28" fillId="25" borderId="57" xfId="38" applyNumberFormat="1" applyFont="1" applyFill="1" applyBorder="1" applyAlignment="1" applyProtection="1">
      <alignment horizontal="center"/>
    </xf>
    <xf numFmtId="0" fontId="24" fillId="24" borderId="12" xfId="38" applyFont="1" applyFill="1" applyBorder="1" applyAlignment="1" applyProtection="1">
      <alignment horizontal="center" vertical="center"/>
    </xf>
    <xf numFmtId="1" fontId="25" fillId="24" borderId="58" xfId="38" applyNumberFormat="1" applyFont="1" applyFill="1" applyBorder="1" applyAlignment="1" applyProtection="1">
      <alignment horizontal="center"/>
    </xf>
    <xf numFmtId="0" fontId="25" fillId="24" borderId="59" xfId="38" applyFont="1" applyFill="1" applyBorder="1" applyAlignment="1" applyProtection="1">
      <alignment horizontal="center" vertical="center" shrinkToFit="1"/>
    </xf>
    <xf numFmtId="0" fontId="25" fillId="24" borderId="11" xfId="38" applyFont="1" applyFill="1" applyBorder="1" applyProtection="1"/>
    <xf numFmtId="1" fontId="25" fillId="24" borderId="53" xfId="38" applyNumberFormat="1" applyFont="1" applyFill="1" applyBorder="1" applyAlignment="1" applyProtection="1">
      <alignment horizontal="center"/>
    </xf>
    <xf numFmtId="1" fontId="25" fillId="24" borderId="14" xfId="38" applyNumberFormat="1" applyFont="1" applyFill="1" applyBorder="1" applyAlignment="1" applyProtection="1">
      <alignment horizontal="center"/>
    </xf>
    <xf numFmtId="0" fontId="15" fillId="24" borderId="53" xfId="38" applyFill="1" applyBorder="1" applyProtection="1"/>
    <xf numFmtId="0" fontId="15" fillId="24" borderId="14" xfId="38" applyFill="1" applyBorder="1" applyProtection="1"/>
    <xf numFmtId="0" fontId="15" fillId="24" borderId="60" xfId="38" applyFill="1" applyBorder="1" applyProtection="1"/>
    <xf numFmtId="1" fontId="28" fillId="25" borderId="61" xfId="38" applyNumberFormat="1" applyFont="1" applyFill="1" applyBorder="1" applyProtection="1"/>
    <xf numFmtId="1" fontId="28" fillId="25" borderId="36" xfId="38" applyNumberFormat="1" applyFont="1" applyFill="1" applyBorder="1" applyAlignment="1" applyProtection="1">
      <alignment horizontal="center"/>
    </xf>
    <xf numFmtId="0" fontId="32" fillId="25" borderId="36" xfId="38" applyFont="1" applyFill="1" applyBorder="1" applyAlignment="1" applyProtection="1">
      <alignment horizontal="center"/>
    </xf>
    <xf numFmtId="0" fontId="24" fillId="24" borderId="17" xfId="38" applyFont="1" applyFill="1" applyBorder="1" applyAlignment="1" applyProtection="1">
      <alignment horizontal="center" vertical="center"/>
    </xf>
    <xf numFmtId="0" fontId="24" fillId="24" borderId="24" xfId="38" applyFont="1" applyFill="1" applyBorder="1" applyAlignment="1" applyProtection="1">
      <alignment horizontal="center" textRotation="90" wrapText="1"/>
    </xf>
    <xf numFmtId="1" fontId="28" fillId="24" borderId="40" xfId="38" applyNumberFormat="1" applyFont="1" applyFill="1" applyBorder="1" applyAlignment="1" applyProtection="1">
      <alignment horizontal="center"/>
    </xf>
    <xf numFmtId="1" fontId="28" fillId="25" borderId="31" xfId="38" applyNumberFormat="1" applyFont="1" applyFill="1" applyBorder="1" applyAlignment="1" applyProtection="1">
      <alignment horizontal="center"/>
    </xf>
    <xf numFmtId="0" fontId="28" fillId="24" borderId="0" xfId="38" applyFont="1" applyFill="1" applyBorder="1" applyProtection="1"/>
    <xf numFmtId="0" fontId="32" fillId="25" borderId="63" xfId="38" applyFont="1" applyFill="1" applyBorder="1" applyAlignment="1" applyProtection="1">
      <alignment horizontal="center"/>
    </xf>
    <xf numFmtId="0" fontId="26" fillId="24" borderId="66" xfId="38" applyFont="1" applyFill="1" applyBorder="1" applyProtection="1"/>
    <xf numFmtId="0" fontId="15" fillId="24" borderId="67" xfId="38" applyFill="1" applyBorder="1" applyProtection="1"/>
    <xf numFmtId="0" fontId="32" fillId="24" borderId="38" xfId="38" applyFont="1" applyFill="1" applyBorder="1" applyAlignment="1" applyProtection="1">
      <alignment horizontal="center"/>
    </xf>
    <xf numFmtId="1" fontId="28" fillId="24" borderId="68" xfId="38" applyNumberFormat="1" applyFont="1" applyFill="1" applyBorder="1" applyAlignment="1" applyProtection="1">
      <alignment horizontal="center"/>
    </xf>
    <xf numFmtId="0" fontId="25" fillId="24" borderId="69" xfId="38" applyFont="1" applyFill="1" applyBorder="1" applyAlignment="1" applyProtection="1">
      <alignment horizontal="center" vertical="center" shrinkToFit="1"/>
    </xf>
    <xf numFmtId="0" fontId="32" fillId="24" borderId="70" xfId="38" applyFont="1" applyFill="1" applyBorder="1" applyProtection="1"/>
    <xf numFmtId="0" fontId="32" fillId="24" borderId="68" xfId="38" applyFont="1" applyFill="1" applyBorder="1" applyProtection="1"/>
    <xf numFmtId="0" fontId="32" fillId="24" borderId="69" xfId="38" applyFont="1" applyFill="1" applyBorder="1" applyProtection="1"/>
    <xf numFmtId="0" fontId="15" fillId="24" borderId="71" xfId="38" applyFill="1" applyBorder="1" applyProtection="1"/>
    <xf numFmtId="0" fontId="15" fillId="24" borderId="21" xfId="38" applyFill="1" applyBorder="1" applyProtection="1"/>
    <xf numFmtId="0" fontId="15" fillId="24" borderId="72" xfId="38" applyFill="1" applyBorder="1" applyProtection="1"/>
    <xf numFmtId="0" fontId="32" fillId="24" borderId="29" xfId="38" applyFont="1" applyFill="1" applyBorder="1" applyProtection="1"/>
    <xf numFmtId="0" fontId="28" fillId="24" borderId="27" xfId="38" applyFont="1" applyFill="1" applyBorder="1" applyAlignment="1" applyProtection="1">
      <alignment horizontal="center"/>
    </xf>
    <xf numFmtId="0" fontId="28" fillId="24" borderId="73" xfId="38" applyFont="1" applyFill="1" applyBorder="1" applyAlignment="1" applyProtection="1">
      <alignment horizontal="center"/>
    </xf>
    <xf numFmtId="0" fontId="32" fillId="24" borderId="24" xfId="38" applyFont="1" applyFill="1" applyBorder="1" applyAlignment="1" applyProtection="1">
      <alignment horizontal="center"/>
    </xf>
    <xf numFmtId="0" fontId="25" fillId="24" borderId="18" xfId="38" applyFont="1" applyFill="1" applyBorder="1" applyAlignment="1" applyProtection="1">
      <alignment horizontal="center" vertical="center" wrapText="1"/>
    </xf>
    <xf numFmtId="0" fontId="22" fillId="24" borderId="74" xfId="38" applyFont="1" applyFill="1" applyBorder="1" applyAlignment="1" applyProtection="1">
      <alignment horizontal="center"/>
    </xf>
    <xf numFmtId="0" fontId="25" fillId="24" borderId="17" xfId="38" applyFont="1" applyFill="1" applyBorder="1" applyAlignment="1" applyProtection="1">
      <alignment horizontal="center"/>
    </xf>
    <xf numFmtId="0" fontId="26" fillId="24" borderId="50" xfId="38" applyFont="1" applyFill="1" applyBorder="1" applyAlignment="1" applyProtection="1">
      <alignment horizontal="center"/>
    </xf>
    <xf numFmtId="0" fontId="28" fillId="24" borderId="24" xfId="38" applyFont="1" applyFill="1" applyBorder="1" applyAlignment="1" applyProtection="1">
      <alignment horizontal="center"/>
    </xf>
    <xf numFmtId="1" fontId="28" fillId="25" borderId="55" xfId="38" applyNumberFormat="1" applyFont="1" applyFill="1" applyBorder="1" applyAlignment="1" applyProtection="1">
      <alignment horizontal="center"/>
    </xf>
    <xf numFmtId="0" fontId="26" fillId="24" borderId="43" xfId="38" applyFont="1" applyFill="1" applyBorder="1" applyAlignment="1" applyProtection="1">
      <alignment horizontal="center"/>
    </xf>
    <xf numFmtId="0" fontId="28" fillId="24" borderId="58" xfId="38" applyFont="1" applyFill="1" applyBorder="1" applyAlignment="1" applyProtection="1">
      <alignment horizontal="center"/>
    </xf>
    <xf numFmtId="0" fontId="25" fillId="26" borderId="117" xfId="38" applyFont="1" applyFill="1" applyBorder="1" applyAlignment="1" applyProtection="1">
      <alignment horizontal="center"/>
    </xf>
    <xf numFmtId="0" fontId="23" fillId="24" borderId="123" xfId="38" applyFont="1" applyFill="1" applyBorder="1" applyAlignment="1" applyProtection="1">
      <alignment horizontal="center"/>
    </xf>
    <xf numFmtId="0" fontId="32" fillId="25" borderId="57" xfId="38" applyFont="1" applyFill="1" applyBorder="1" applyAlignment="1" applyProtection="1">
      <alignment horizontal="center"/>
    </xf>
    <xf numFmtId="1" fontId="28" fillId="25" borderId="35" xfId="38" applyNumberFormat="1" applyFont="1" applyFill="1" applyBorder="1" applyAlignment="1" applyProtection="1">
      <alignment horizontal="center"/>
    </xf>
    <xf numFmtId="0" fontId="32" fillId="24" borderId="61" xfId="38" applyFont="1" applyFill="1" applyBorder="1" applyAlignment="1" applyProtection="1">
      <alignment horizontal="center"/>
    </xf>
    <xf numFmtId="1" fontId="28" fillId="24" borderId="28" xfId="38" applyNumberFormat="1" applyFont="1" applyFill="1" applyBorder="1" applyAlignment="1" applyProtection="1">
      <alignment horizontal="center"/>
    </xf>
    <xf numFmtId="1" fontId="25" fillId="24" borderId="22" xfId="38" applyNumberFormat="1" applyFont="1" applyFill="1" applyBorder="1" applyAlignment="1" applyProtection="1">
      <alignment horizontal="center"/>
    </xf>
    <xf numFmtId="0" fontId="25" fillId="24" borderId="23" xfId="38" applyFont="1" applyFill="1" applyBorder="1" applyAlignment="1" applyProtection="1">
      <alignment horizontal="center" vertical="center" shrinkToFit="1"/>
    </xf>
    <xf numFmtId="0" fontId="32" fillId="24" borderId="27" xfId="38" applyFont="1" applyFill="1" applyBorder="1" applyAlignment="1" applyProtection="1">
      <alignment horizontal="center"/>
    </xf>
    <xf numFmtId="0" fontId="32" fillId="25" borderId="34" xfId="38" applyFont="1" applyFill="1" applyBorder="1" applyAlignment="1" applyProtection="1">
      <alignment horizontal="center"/>
    </xf>
    <xf numFmtId="1" fontId="25" fillId="24" borderId="17" xfId="38" applyNumberFormat="1" applyFont="1" applyFill="1" applyBorder="1" applyAlignment="1" applyProtection="1">
      <alignment horizontal="center"/>
    </xf>
    <xf numFmtId="1" fontId="25" fillId="24" borderId="62" xfId="38" applyNumberFormat="1" applyFont="1" applyFill="1" applyBorder="1" applyAlignment="1" applyProtection="1">
      <alignment horizontal="center"/>
    </xf>
    <xf numFmtId="0" fontId="25" fillId="26" borderId="79" xfId="38" applyFont="1" applyFill="1" applyBorder="1" applyAlignment="1" applyProtection="1">
      <alignment horizontal="center"/>
    </xf>
    <xf numFmtId="0" fontId="25" fillId="26" borderId="82" xfId="38" applyFont="1" applyFill="1" applyBorder="1" applyAlignment="1" applyProtection="1">
      <alignment horizontal="center"/>
    </xf>
    <xf numFmtId="1" fontId="15" fillId="24" borderId="131" xfId="38" applyNumberFormat="1" applyFill="1" applyBorder="1" applyProtection="1"/>
    <xf numFmtId="1" fontId="38" fillId="24" borderId="131" xfId="38" applyNumberFormat="1" applyFont="1" applyFill="1" applyBorder="1" applyProtection="1"/>
    <xf numFmtId="0" fontId="25" fillId="24" borderId="121" xfId="38" applyFont="1" applyFill="1" applyBorder="1" applyAlignment="1" applyProtection="1">
      <alignment horizontal="center" vertical="center" shrinkToFit="1"/>
    </xf>
    <xf numFmtId="0" fontId="32" fillId="25" borderId="31" xfId="38" applyFont="1" applyFill="1" applyBorder="1" applyAlignment="1" applyProtection="1">
      <alignment horizontal="center"/>
    </xf>
    <xf numFmtId="0" fontId="22" fillId="24" borderId="103" xfId="38" applyFont="1" applyFill="1" applyBorder="1" applyAlignment="1" applyProtection="1">
      <alignment horizontal="center" vertical="center" textRotation="90"/>
    </xf>
    <xf numFmtId="0" fontId="22" fillId="24" borderId="104" xfId="38" applyFont="1" applyFill="1" applyBorder="1" applyAlignment="1" applyProtection="1">
      <alignment horizontal="center" vertical="center" textRotation="90"/>
    </xf>
    <xf numFmtId="0" fontId="22" fillId="24" borderId="105" xfId="38" applyFont="1" applyFill="1" applyBorder="1" applyAlignment="1" applyProtection="1">
      <alignment horizontal="center" vertical="center" textRotation="90"/>
    </xf>
    <xf numFmtId="0" fontId="23" fillId="24" borderId="106" xfId="38" applyFont="1" applyFill="1" applyBorder="1" applyAlignment="1" applyProtection="1">
      <alignment horizontal="center" vertical="center" textRotation="90"/>
    </xf>
    <xf numFmtId="0" fontId="23" fillId="24" borderId="107" xfId="38" applyFont="1" applyFill="1" applyBorder="1" applyAlignment="1" applyProtection="1">
      <alignment horizontal="center" vertical="center" textRotation="90"/>
    </xf>
    <xf numFmtId="0" fontId="23" fillId="24" borderId="108" xfId="38" applyFont="1" applyFill="1" applyBorder="1" applyAlignment="1" applyProtection="1">
      <alignment horizontal="center" vertical="center" textRotation="90"/>
    </xf>
    <xf numFmtId="0" fontId="24" fillId="24" borderId="10" xfId="38" applyFont="1" applyFill="1" applyBorder="1" applyAlignment="1" applyProtection="1">
      <alignment horizontal="center" textRotation="90"/>
    </xf>
    <xf numFmtId="0" fontId="0" fillId="24" borderId="25" xfId="0" applyFill="1" applyBorder="1" applyAlignment="1" applyProtection="1">
      <alignment horizontal="center"/>
    </xf>
    <xf numFmtId="0" fontId="24" fillId="24" borderId="13" xfId="38" applyFont="1" applyFill="1" applyBorder="1" applyAlignment="1" applyProtection="1">
      <alignment horizontal="center" textRotation="90"/>
    </xf>
    <xf numFmtId="0" fontId="0" fillId="24" borderId="27" xfId="0" applyFill="1" applyBorder="1" applyAlignment="1" applyProtection="1">
      <alignment horizontal="center"/>
    </xf>
    <xf numFmtId="0" fontId="40" fillId="24" borderId="128" xfId="38" applyFont="1" applyFill="1" applyBorder="1" applyAlignment="1" applyProtection="1">
      <alignment horizontal="left" vertical="center"/>
    </xf>
    <xf numFmtId="0" fontId="22" fillId="24" borderId="83" xfId="38" applyFont="1" applyFill="1" applyBorder="1" applyAlignment="1" applyProtection="1">
      <alignment horizontal="center" vertical="center" wrapText="1"/>
    </xf>
    <xf numFmtId="0" fontId="24" fillId="24" borderId="101" xfId="0" applyFont="1" applyFill="1" applyBorder="1" applyAlignment="1" applyProtection="1">
      <alignment horizontal="center" vertical="center" wrapText="1"/>
    </xf>
    <xf numFmtId="0" fontId="24" fillId="24" borderId="102" xfId="0" applyFont="1" applyFill="1" applyBorder="1" applyAlignment="1" applyProtection="1">
      <alignment horizontal="center" vertical="center" wrapText="1"/>
    </xf>
    <xf numFmtId="1" fontId="22" fillId="24" borderId="60" xfId="38" applyNumberFormat="1" applyFont="1" applyFill="1" applyBorder="1" applyAlignment="1" applyProtection="1">
      <alignment horizontal="center" vertical="center"/>
    </xf>
    <xf numFmtId="1" fontId="22" fillId="24" borderId="14" xfId="38" applyNumberFormat="1" applyFont="1" applyFill="1" applyBorder="1" applyAlignment="1" applyProtection="1">
      <alignment horizontal="center" vertical="center"/>
    </xf>
    <xf numFmtId="0" fontId="25" fillId="24" borderId="17" xfId="38" applyFont="1" applyFill="1" applyBorder="1" applyAlignment="1" applyProtection="1">
      <alignment horizontal="left" vertical="center" wrapText="1"/>
    </xf>
    <xf numFmtId="0" fontId="0" fillId="24" borderId="10" xfId="0" applyFill="1" applyBorder="1" applyAlignment="1" applyProtection="1">
      <alignment horizontal="left" vertical="center" wrapText="1"/>
    </xf>
    <xf numFmtId="0" fontId="0" fillId="24" borderId="53" xfId="0" applyFill="1" applyBorder="1" applyAlignment="1" applyProtection="1">
      <alignment horizontal="left" vertical="center" wrapText="1"/>
    </xf>
    <xf numFmtId="0" fontId="21" fillId="24" borderId="95" xfId="38" applyFont="1" applyFill="1" applyBorder="1" applyAlignment="1" applyProtection="1">
      <alignment horizontal="center" vertical="center"/>
    </xf>
    <xf numFmtId="0" fontId="21" fillId="24" borderId="0" xfId="38" applyFont="1" applyFill="1" applyBorder="1" applyAlignment="1" applyProtection="1">
      <alignment horizontal="center" vertical="center"/>
    </xf>
    <xf numFmtId="0" fontId="0" fillId="24" borderId="97" xfId="0" applyFill="1" applyBorder="1" applyAlignment="1" applyProtection="1">
      <alignment horizontal="center" vertical="center"/>
    </xf>
    <xf numFmtId="0" fontId="24" fillId="24" borderId="98" xfId="38" applyFont="1" applyFill="1" applyBorder="1" applyAlignment="1" applyProtection="1">
      <alignment horizontal="center"/>
    </xf>
    <xf numFmtId="0" fontId="24" fillId="24" borderId="20" xfId="38" applyFont="1" applyFill="1" applyBorder="1" applyAlignment="1" applyProtection="1">
      <alignment horizontal="center"/>
    </xf>
    <xf numFmtId="0" fontId="24" fillId="24" borderId="81" xfId="38" applyFont="1" applyFill="1" applyBorder="1" applyAlignment="1" applyProtection="1">
      <alignment horizontal="center"/>
    </xf>
    <xf numFmtId="0" fontId="24" fillId="24" borderId="99" xfId="38" applyFont="1" applyFill="1" applyBorder="1" applyAlignment="1" applyProtection="1">
      <alignment horizontal="center"/>
    </xf>
    <xf numFmtId="0" fontId="24" fillId="24" borderId="100" xfId="38" applyFont="1" applyFill="1" applyBorder="1" applyAlignment="1" applyProtection="1">
      <alignment horizontal="center"/>
    </xf>
    <xf numFmtId="0" fontId="24" fillId="24" borderId="53" xfId="38" applyFont="1" applyFill="1" applyBorder="1" applyAlignment="1" applyProtection="1">
      <alignment horizontal="center" textRotation="90"/>
    </xf>
    <xf numFmtId="0" fontId="0" fillId="24" borderId="29" xfId="0" applyFill="1" applyBorder="1" applyAlignment="1" applyProtection="1">
      <alignment horizontal="center"/>
    </xf>
    <xf numFmtId="0" fontId="24" fillId="24" borderId="94" xfId="38" applyFont="1" applyFill="1" applyBorder="1" applyAlignment="1" applyProtection="1">
      <alignment horizontal="center" vertical="center"/>
    </xf>
    <xf numFmtId="0" fontId="22" fillId="24" borderId="109" xfId="38" applyFont="1" applyFill="1" applyBorder="1" applyAlignment="1" applyProtection="1">
      <alignment horizontal="center" vertical="center" wrapText="1"/>
    </xf>
    <xf numFmtId="0" fontId="0" fillId="24" borderId="110" xfId="0" applyFill="1" applyBorder="1" applyAlignment="1" applyProtection="1">
      <alignment horizontal="center" vertical="center" wrapText="1"/>
    </xf>
    <xf numFmtId="0" fontId="20" fillId="0" borderId="0" xfId="38" applyFont="1" applyFill="1" applyAlignment="1" applyProtection="1">
      <alignment horizontal="center" vertical="center"/>
    </xf>
    <xf numFmtId="0" fontId="30" fillId="0" borderId="0" xfId="38" applyFont="1" applyFill="1" applyBorder="1" applyAlignment="1" applyProtection="1">
      <alignment horizontal="center" vertical="center"/>
    </xf>
    <xf numFmtId="0" fontId="31" fillId="0" borderId="37" xfId="38" applyFont="1" applyFill="1" applyBorder="1" applyAlignment="1" applyProtection="1">
      <alignment horizontal="center" vertical="center"/>
    </xf>
    <xf numFmtId="0" fontId="32" fillId="24" borderId="75" xfId="38" applyFont="1" applyFill="1" applyBorder="1" applyAlignment="1" applyProtection="1">
      <alignment horizontal="center" vertical="center"/>
    </xf>
    <xf numFmtId="0" fontId="36" fillId="0" borderId="37" xfId="39" applyFont="1" applyFill="1" applyBorder="1" applyAlignment="1" applyProtection="1">
      <alignment horizontal="center" vertical="center"/>
    </xf>
    <xf numFmtId="0" fontId="15" fillId="0" borderId="0" xfId="38" applyProtection="1"/>
    <xf numFmtId="0" fontId="20" fillId="0" borderId="0" xfId="38" applyFont="1" applyFill="1" applyBorder="1" applyAlignment="1" applyProtection="1">
      <alignment horizontal="center" vertical="center"/>
    </xf>
    <xf numFmtId="0" fontId="31" fillId="0" borderId="0" xfId="38" applyFont="1" applyFill="1" applyBorder="1" applyAlignment="1" applyProtection="1">
      <alignment horizontal="center" vertical="center"/>
    </xf>
    <xf numFmtId="0" fontId="0" fillId="0" borderId="95" xfId="0" applyBorder="1" applyAlignment="1" applyProtection="1">
      <alignment horizontal="center" vertical="center"/>
    </xf>
    <xf numFmtId="0" fontId="0" fillId="0" borderId="96" xfId="0" applyBorder="1" applyAlignment="1" applyProtection="1">
      <alignment horizontal="center" vertical="center"/>
    </xf>
    <xf numFmtId="0" fontId="0" fillId="0" borderId="71" xfId="0" applyBorder="1" applyAlignment="1" applyProtection="1">
      <alignment horizontal="center" vertical="center"/>
    </xf>
    <xf numFmtId="0" fontId="0" fillId="0" borderId="21" xfId="0" applyBorder="1" applyAlignment="1" applyProtection="1">
      <alignment horizontal="center" vertical="center"/>
    </xf>
    <xf numFmtId="0" fontId="0" fillId="0" borderId="72" xfId="0" applyBorder="1" applyAlignment="1" applyProtection="1">
      <alignment horizontal="center" vertical="center"/>
    </xf>
    <xf numFmtId="0" fontId="29" fillId="24" borderId="111" xfId="38" applyFont="1" applyFill="1" applyBorder="1" applyAlignment="1" applyProtection="1">
      <alignment horizontal="center" vertical="center"/>
    </xf>
    <xf numFmtId="0" fontId="0" fillId="24" borderId="68" xfId="0" applyFill="1" applyBorder="1" applyAlignment="1" applyProtection="1">
      <alignment horizontal="center" vertical="center"/>
    </xf>
    <xf numFmtId="0" fontId="33" fillId="0" borderId="0" xfId="38" applyFont="1" applyProtection="1"/>
    <xf numFmtId="0" fontId="25" fillId="0" borderId="78" xfId="38" applyFont="1" applyFill="1" applyBorder="1" applyAlignment="1" applyProtection="1">
      <alignment horizontal="center"/>
    </xf>
    <xf numFmtId="0" fontId="25" fillId="0" borderId="13" xfId="0" applyFont="1" applyBorder="1" applyProtection="1"/>
    <xf numFmtId="0" fontId="25" fillId="0" borderId="22" xfId="38" applyFont="1" applyBorder="1" applyAlignment="1" applyProtection="1">
      <alignment horizontal="center"/>
    </xf>
    <xf numFmtId="0" fontId="25" fillId="0" borderId="10" xfId="38" applyFont="1" applyBorder="1" applyAlignment="1" applyProtection="1">
      <alignment horizontal="center"/>
    </xf>
    <xf numFmtId="0" fontId="25" fillId="0" borderId="13" xfId="38" applyFont="1" applyBorder="1" applyAlignment="1" applyProtection="1">
      <alignment horizontal="center"/>
    </xf>
    <xf numFmtId="0" fontId="25" fillId="0" borderId="12" xfId="38" applyFont="1" applyBorder="1" applyAlignment="1" applyProtection="1">
      <alignment horizontal="center"/>
    </xf>
    <xf numFmtId="0" fontId="34" fillId="0" borderId="12" xfId="38" applyFont="1" applyBorder="1" applyAlignment="1" applyProtection="1">
      <alignment horizontal="center"/>
    </xf>
    <xf numFmtId="0" fontId="34" fillId="0" borderId="10" xfId="38" applyFont="1" applyBorder="1" applyAlignment="1" applyProtection="1">
      <alignment horizontal="center"/>
    </xf>
    <xf numFmtId="0" fontId="34" fillId="0" borderId="13" xfId="38" applyFont="1" applyBorder="1" applyAlignment="1" applyProtection="1">
      <alignment horizontal="center"/>
    </xf>
    <xf numFmtId="0" fontId="34" fillId="0" borderId="53" xfId="38" applyFont="1" applyBorder="1" applyAlignment="1" applyProtection="1">
      <alignment horizontal="center"/>
    </xf>
    <xf numFmtId="0" fontId="25" fillId="0" borderId="23" xfId="38" applyFont="1" applyBorder="1" applyAlignment="1" applyProtection="1">
      <alignment horizontal="center"/>
    </xf>
    <xf numFmtId="0" fontId="34" fillId="0" borderId="22" xfId="38" applyFont="1" applyBorder="1" applyAlignment="1" applyProtection="1">
      <alignment horizontal="center"/>
    </xf>
    <xf numFmtId="0" fontId="25" fillId="0" borderId="88" xfId="0" applyFont="1" applyBorder="1" applyProtection="1"/>
    <xf numFmtId="1" fontId="25" fillId="0" borderId="12" xfId="38" applyNumberFormat="1" applyFont="1" applyFill="1" applyBorder="1" applyAlignment="1" applyProtection="1">
      <alignment horizontal="center"/>
    </xf>
    <xf numFmtId="1" fontId="25" fillId="0" borderId="10" xfId="38" applyNumberFormat="1" applyFont="1" applyFill="1" applyBorder="1" applyAlignment="1" applyProtection="1">
      <alignment horizontal="center"/>
    </xf>
    <xf numFmtId="1" fontId="25" fillId="0" borderId="22" xfId="38" applyNumberFormat="1" applyFont="1" applyFill="1" applyBorder="1" applyAlignment="1" applyProtection="1">
      <alignment horizontal="center"/>
    </xf>
    <xf numFmtId="0" fontId="26" fillId="0" borderId="13" xfId="38" applyFont="1" applyFill="1" applyBorder="1" applyAlignment="1" applyProtection="1">
      <alignment horizontal="center"/>
    </xf>
    <xf numFmtId="0" fontId="26" fillId="0" borderId="53" xfId="38" applyFont="1" applyFill="1" applyBorder="1" applyAlignment="1" applyProtection="1">
      <alignment horizontal="center"/>
    </xf>
    <xf numFmtId="0" fontId="25" fillId="0" borderId="118" xfId="38" applyFont="1" applyFill="1" applyBorder="1" applyAlignment="1" applyProtection="1">
      <alignment horizontal="center"/>
    </xf>
    <xf numFmtId="0" fontId="25" fillId="0" borderId="116" xfId="0" applyFont="1" applyBorder="1" applyProtection="1"/>
    <xf numFmtId="0" fontId="25" fillId="0" borderId="122" xfId="38" applyFont="1" applyFill="1" applyBorder="1" applyAlignment="1" applyProtection="1">
      <alignment horizontal="center"/>
    </xf>
    <xf numFmtId="0" fontId="25" fillId="0" borderId="127" xfId="0" applyFont="1" applyBorder="1" applyProtection="1"/>
    <xf numFmtId="0" fontId="25" fillId="0" borderId="53" xfId="38" applyFont="1" applyBorder="1" applyAlignment="1" applyProtection="1">
      <alignment horizontal="center"/>
    </xf>
    <xf numFmtId="0" fontId="25" fillId="0" borderId="119" xfId="38" applyFont="1" applyFill="1" applyBorder="1" applyAlignment="1" applyProtection="1">
      <alignment horizontal="center"/>
    </xf>
    <xf numFmtId="0" fontId="29" fillId="24" borderId="124" xfId="38" applyFont="1" applyFill="1" applyBorder="1" applyAlignment="1" applyProtection="1">
      <alignment horizontal="center" vertical="center"/>
    </xf>
    <xf numFmtId="0" fontId="0" fillId="24" borderId="124" xfId="0" applyFill="1" applyBorder="1" applyAlignment="1" applyProtection="1">
      <alignment horizontal="center" vertical="center"/>
    </xf>
    <xf numFmtId="0" fontId="0" fillId="24" borderId="125" xfId="0" applyFill="1" applyBorder="1" applyAlignment="1" applyProtection="1">
      <alignment horizontal="center" vertical="center" wrapText="1"/>
    </xf>
    <xf numFmtId="0" fontId="0" fillId="24" borderId="124" xfId="0" applyFill="1" applyBorder="1" applyAlignment="1" applyProtection="1">
      <alignment horizontal="center" vertical="center" wrapText="1"/>
    </xf>
    <xf numFmtId="0" fontId="0" fillId="24" borderId="126" xfId="0" applyFill="1" applyBorder="1" applyAlignment="1" applyProtection="1">
      <alignment horizontal="center" vertical="center" wrapText="1"/>
    </xf>
    <xf numFmtId="0" fontId="25" fillId="0" borderId="80" xfId="38" applyFont="1" applyFill="1" applyBorder="1" applyAlignment="1" applyProtection="1">
      <alignment horizontal="center"/>
    </xf>
    <xf numFmtId="0" fontId="25" fillId="0" borderId="120" xfId="0" applyFont="1" applyBorder="1" applyProtection="1"/>
    <xf numFmtId="1" fontId="25" fillId="0" borderId="64" xfId="38" applyNumberFormat="1" applyFont="1" applyFill="1" applyBorder="1" applyAlignment="1" applyProtection="1">
      <alignment horizontal="center"/>
    </xf>
    <xf numFmtId="1" fontId="25" fillId="0" borderId="65" xfId="38" applyNumberFormat="1" applyFont="1" applyFill="1" applyBorder="1" applyAlignment="1" applyProtection="1">
      <alignment horizontal="center"/>
    </xf>
    <xf numFmtId="1" fontId="25" fillId="0" borderId="47" xfId="38" applyNumberFormat="1" applyFont="1" applyFill="1" applyBorder="1" applyAlignment="1" applyProtection="1">
      <alignment horizontal="center"/>
    </xf>
    <xf numFmtId="0" fontId="15" fillId="0" borderId="0" xfId="38" applyBorder="1" applyProtection="1"/>
    <xf numFmtId="1" fontId="25" fillId="0" borderId="53" xfId="38" applyNumberFormat="1" applyFont="1" applyFill="1" applyBorder="1" applyAlignment="1" applyProtection="1">
      <alignment horizontal="center"/>
    </xf>
    <xf numFmtId="0" fontId="41" fillId="0" borderId="129" xfId="0" applyFont="1" applyBorder="1" applyAlignment="1" applyProtection="1">
      <alignment horizontal="left" vertical="center"/>
    </xf>
    <xf numFmtId="0" fontId="41" fillId="0" borderId="130" xfId="0" applyFont="1" applyBorder="1" applyAlignment="1" applyProtection="1">
      <alignment horizontal="left" vertical="center"/>
    </xf>
    <xf numFmtId="0" fontId="25" fillId="0" borderId="0" xfId="38" applyFont="1" applyFill="1" applyBorder="1" applyAlignment="1" applyProtection="1">
      <alignment horizontal="center"/>
    </xf>
    <xf numFmtId="0" fontId="27" fillId="0" borderId="0" xfId="38" applyFont="1" applyFill="1" applyBorder="1" applyProtection="1"/>
    <xf numFmtId="0" fontId="15" fillId="0" borderId="0" xfId="38" applyFill="1" applyBorder="1" applyProtection="1"/>
    <xf numFmtId="0" fontId="25" fillId="0" borderId="0" xfId="38" applyFont="1" applyFill="1" applyAlignment="1" applyProtection="1">
      <alignment horizontal="center"/>
    </xf>
    <xf numFmtId="0" fontId="15" fillId="0" borderId="0" xfId="38" applyFill="1" applyProtection="1"/>
    <xf numFmtId="0" fontId="25" fillId="0" borderId="0" xfId="38" applyFont="1" applyAlignment="1" applyProtection="1">
      <alignment horizontal="center"/>
    </xf>
    <xf numFmtId="0" fontId="25" fillId="0" borderId="60" xfId="38" applyFont="1" applyFill="1" applyBorder="1" applyAlignment="1" applyProtection="1">
      <alignment horizontal="center" vertical="center"/>
    </xf>
    <xf numFmtId="0" fontId="25" fillId="0" borderId="88" xfId="0" applyFont="1" applyBorder="1" applyAlignment="1" applyProtection="1">
      <alignment wrapText="1"/>
    </xf>
    <xf numFmtId="0" fontId="26" fillId="0" borderId="10" xfId="38" applyFont="1" applyFill="1" applyBorder="1" applyAlignment="1" applyProtection="1">
      <alignment horizontal="center"/>
    </xf>
    <xf numFmtId="0" fontId="25" fillId="0" borderId="60" xfId="38" applyFont="1" applyFill="1" applyBorder="1" applyAlignment="1" applyProtection="1">
      <alignment horizontal="center"/>
    </xf>
    <xf numFmtId="0" fontId="25" fillId="0" borderId="88" xfId="0" applyFont="1" applyBorder="1" applyAlignment="1" applyProtection="1">
      <alignment vertical="center" wrapText="1"/>
    </xf>
    <xf numFmtId="0" fontId="25" fillId="0" borderId="0" xfId="0" applyFont="1" applyProtection="1"/>
    <xf numFmtId="0" fontId="25" fillId="0" borderId="77" xfId="38" applyFont="1" applyFill="1" applyBorder="1" applyAlignment="1" applyProtection="1"/>
    <xf numFmtId="0" fontId="0" fillId="0" borderId="76" xfId="0" applyBorder="1" applyAlignment="1" applyProtection="1">
      <alignment horizontal="center" vertical="center"/>
    </xf>
    <xf numFmtId="0" fontId="25" fillId="0" borderId="16" xfId="38" applyFont="1" applyFill="1" applyBorder="1" applyAlignment="1" applyProtection="1">
      <alignment horizontal="center"/>
    </xf>
    <xf numFmtId="1" fontId="25" fillId="0" borderId="15" xfId="38" applyNumberFormat="1" applyFont="1" applyFill="1" applyBorder="1" applyAlignment="1" applyProtection="1">
      <alignment horizontal="center"/>
    </xf>
    <xf numFmtId="0" fontId="26" fillId="0" borderId="15" xfId="38" applyFont="1" applyFill="1" applyBorder="1" applyAlignment="1" applyProtection="1">
      <alignment horizontal="center"/>
    </xf>
    <xf numFmtId="0" fontId="26" fillId="0" borderId="54" xfId="38" applyFont="1" applyFill="1" applyBorder="1" applyAlignment="1" applyProtection="1">
      <alignment horizontal="center"/>
    </xf>
    <xf numFmtId="0" fontId="25" fillId="0" borderId="0" xfId="38" applyFont="1" applyFill="1" applyBorder="1" applyAlignment="1" applyProtection="1">
      <alignment horizontal="left"/>
    </xf>
    <xf numFmtId="0" fontId="25" fillId="0" borderId="0" xfId="38" applyFont="1" applyFill="1" applyAlignment="1" applyProtection="1">
      <alignment horizontal="left"/>
    </xf>
    <xf numFmtId="0" fontId="25" fillId="0" borderId="0" xfId="38" applyFont="1" applyAlignment="1" applyProtection="1">
      <alignment horizontal="left"/>
    </xf>
    <xf numFmtId="0" fontId="35" fillId="0" borderId="0" xfId="39" applyFont="1" applyAlignment="1" applyProtection="1">
      <alignment horizontal="center" vertical="center"/>
    </xf>
    <xf numFmtId="0" fontId="15" fillId="0" borderId="0" xfId="39" applyProtection="1"/>
    <xf numFmtId="0" fontId="37" fillId="0" borderId="103" xfId="39" applyFont="1" applyFill="1" applyBorder="1" applyAlignment="1" applyProtection="1">
      <alignment horizontal="center" vertical="center"/>
    </xf>
    <xf numFmtId="0" fontId="37" fillId="0" borderId="114" xfId="39" applyFont="1" applyFill="1" applyBorder="1" applyAlignment="1" applyProtection="1">
      <alignment horizontal="center" vertical="center"/>
    </xf>
    <xf numFmtId="0" fontId="37" fillId="0" borderId="112" xfId="39" applyFont="1" applyFill="1" applyBorder="1" applyAlignment="1" applyProtection="1">
      <alignment horizontal="center" vertical="center"/>
    </xf>
    <xf numFmtId="0" fontId="37" fillId="0" borderId="113" xfId="39" applyFont="1" applyFill="1" applyBorder="1" applyAlignment="1" applyProtection="1">
      <alignment horizontal="center" vertical="center"/>
    </xf>
    <xf numFmtId="0" fontId="37" fillId="0" borderId="104" xfId="39" applyFont="1" applyFill="1" applyBorder="1" applyAlignment="1" applyProtection="1">
      <alignment horizontal="center" vertical="center"/>
    </xf>
    <xf numFmtId="0" fontId="37" fillId="0" borderId="115" xfId="39" applyFont="1" applyFill="1" applyBorder="1" applyAlignment="1" applyProtection="1">
      <alignment horizontal="center" vertical="center"/>
    </xf>
    <xf numFmtId="0" fontId="37" fillId="0" borderId="84" xfId="39" applyFont="1" applyFill="1" applyBorder="1" applyAlignment="1" applyProtection="1">
      <alignment horizontal="center"/>
    </xf>
    <xf numFmtId="0" fontId="37" fillId="0" borderId="85" xfId="39" applyFont="1" applyFill="1" applyBorder="1" applyAlignment="1" applyProtection="1">
      <alignment horizontal="center"/>
    </xf>
    <xf numFmtId="0" fontId="25" fillId="0" borderId="86" xfId="0" applyFont="1" applyBorder="1" applyAlignment="1" applyProtection="1">
      <alignment horizontal="center"/>
    </xf>
    <xf numFmtId="0" fontId="25" fillId="0" borderId="14" xfId="0" applyFont="1" applyFill="1" applyBorder="1" applyAlignment="1" applyProtection="1">
      <alignment vertical="center"/>
    </xf>
    <xf numFmtId="0" fontId="25" fillId="0" borderId="87" xfId="0" applyFont="1" applyFill="1" applyBorder="1" applyAlignment="1" applyProtection="1">
      <alignment horizontal="center" vertical="center"/>
    </xf>
    <xf numFmtId="0" fontId="25" fillId="0" borderId="67" xfId="0" applyFont="1" applyFill="1" applyBorder="1" applyAlignment="1" applyProtection="1">
      <alignment vertical="center"/>
    </xf>
    <xf numFmtId="0" fontId="25" fillId="0" borderId="60" xfId="0" applyFont="1" applyFill="1" applyBorder="1" applyAlignment="1" applyProtection="1">
      <alignment horizontal="center" vertical="center"/>
    </xf>
    <xf numFmtId="0" fontId="25" fillId="0" borderId="87" xfId="0" applyFont="1" applyFill="1" applyBorder="1" applyAlignment="1" applyProtection="1">
      <alignment vertical="center"/>
    </xf>
    <xf numFmtId="0" fontId="25" fillId="0" borderId="91" xfId="38" applyFont="1" applyFill="1" applyBorder="1" applyAlignment="1" applyProtection="1">
      <alignment horizontal="center"/>
    </xf>
    <xf numFmtId="0" fontId="25" fillId="0" borderId="92" xfId="38" applyFont="1" applyFill="1" applyBorder="1" applyAlignment="1" applyProtection="1">
      <alignment horizontal="left"/>
    </xf>
    <xf numFmtId="0" fontId="25" fillId="0" borderId="92" xfId="38" applyFont="1" applyFill="1" applyBorder="1" applyAlignment="1" applyProtection="1">
      <alignment horizontal="center"/>
    </xf>
    <xf numFmtId="0" fontId="25" fillId="0" borderId="93" xfId="38" applyFont="1" applyFill="1" applyBorder="1" applyAlignment="1" applyProtection="1">
      <alignment horizontal="left"/>
    </xf>
    <xf numFmtId="0" fontId="29" fillId="0" borderId="0" xfId="39" applyFont="1" applyProtection="1"/>
    <xf numFmtId="0" fontId="26" fillId="0" borderId="89" xfId="39" applyFont="1" applyBorder="1" applyAlignment="1" applyProtection="1">
      <alignment wrapText="1"/>
    </xf>
    <xf numFmtId="0" fontId="26" fillId="0" borderId="90" xfId="39" applyFont="1" applyBorder="1" applyAlignment="1" applyProtection="1">
      <alignment horizontal="left" wrapText="1"/>
    </xf>
    <xf numFmtId="0" fontId="26" fillId="0" borderId="39" xfId="39" applyFont="1" applyBorder="1" applyAlignment="1" applyProtection="1">
      <alignment horizontal="left" wrapText="1"/>
    </xf>
  </cellXfs>
  <cellStyles count="45">
    <cellStyle name="20% - 1. jelölőszín" xfId="1" builtinId="30" customBuiltin="1"/>
    <cellStyle name="20% - 2. jelölőszín" xfId="2" builtinId="34" customBuiltin="1"/>
    <cellStyle name="20% - 3. jelölőszín" xfId="3" builtinId="38" customBuiltin="1"/>
    <cellStyle name="20% - 4. jelölőszín" xfId="4" builtinId="42" customBuiltin="1"/>
    <cellStyle name="20% - 5. jelölőszín" xfId="5" builtinId="46" customBuiltin="1"/>
    <cellStyle name="20% - 6. jelölőszín" xfId="6" builtinId="50" customBuiltin="1"/>
    <cellStyle name="40% - 1. jelölőszín" xfId="7" builtinId="31" customBuiltin="1"/>
    <cellStyle name="40% - 2. jelölőszín" xfId="8" builtinId="35" customBuiltin="1"/>
    <cellStyle name="40% - 3. jelölőszín" xfId="9" builtinId="39" customBuiltin="1"/>
    <cellStyle name="40% - 4. jelölőszín" xfId="10" builtinId="43" customBuiltin="1"/>
    <cellStyle name="40% - 5. jelölőszín" xfId="11" builtinId="47" customBuiltin="1"/>
    <cellStyle name="40% - 6. jelölőszín" xfId="12" builtinId="51" customBuiltin="1"/>
    <cellStyle name="60% - 1. jelölőszín" xfId="13" builtinId="32" customBuiltin="1"/>
    <cellStyle name="60% - 2. jelölőszín" xfId="14" builtinId="36" customBuiltin="1"/>
    <cellStyle name="60% - 3. jelölőszín" xfId="15" builtinId="40" customBuiltin="1"/>
    <cellStyle name="60% - 4. jelölőszín" xfId="16" builtinId="44" customBuiltin="1"/>
    <cellStyle name="60% - 5. jelölőszín" xfId="17" builtinId="48" customBuiltin="1"/>
    <cellStyle name="60% - 6. jelölőszín" xfId="18" builtinId="52" customBuiltin="1"/>
    <cellStyle name="Bevitel" xfId="19" builtinId="20" customBuiltin="1"/>
    <cellStyle name="Cím" xfId="20" builtinId="15" customBuiltin="1"/>
    <cellStyle name="Címsor 1" xfId="21" builtinId="16" customBuiltin="1"/>
    <cellStyle name="Címsor 2" xfId="22" builtinId="17" customBuiltin="1"/>
    <cellStyle name="Címsor 3" xfId="23" builtinId="18" customBuiltin="1"/>
    <cellStyle name="Címsor 4" xfId="24" builtinId="19" customBuiltin="1"/>
    <cellStyle name="Ellenőrzőcella" xfId="25" builtinId="23" customBuiltin="1"/>
    <cellStyle name="Figyelmeztetés" xfId="26" builtinId="11" customBuiltin="1"/>
    <cellStyle name="Hivatkozott cella" xfId="27" builtinId="24" customBuiltin="1"/>
    <cellStyle name="Jegyzet" xfId="28" builtinId="10" customBuiltin="1"/>
    <cellStyle name="Jelölőszín 1" xfId="29" builtinId="29" customBuiltin="1"/>
    <cellStyle name="Jelölőszín 2" xfId="30" builtinId="33" customBuiltin="1"/>
    <cellStyle name="Jelölőszín 3" xfId="31" builtinId="37" customBuiltin="1"/>
    <cellStyle name="Jelölőszín 4" xfId="32" builtinId="41" customBuiltin="1"/>
    <cellStyle name="Jelölőszín 5" xfId="33" builtinId="45" customBuiltin="1"/>
    <cellStyle name="Jelölőszín 6" xfId="34" builtinId="49" customBuiltin="1"/>
    <cellStyle name="Jó" xfId="35" builtinId="26" customBuiltin="1"/>
    <cellStyle name="Kimenet" xfId="36" builtinId="21" customBuiltin="1"/>
    <cellStyle name="Magyarázó szöveg" xfId="37" builtinId="53" customBuiltin="1"/>
    <cellStyle name="Normál" xfId="0" builtinId="0"/>
    <cellStyle name="Normál 2" xfId="44"/>
    <cellStyle name="Normál_H_B séma 0323" xfId="38"/>
    <cellStyle name="Normál_Hír" xfId="39"/>
    <cellStyle name="Összesen" xfId="40" builtinId="25" customBuiltin="1"/>
    <cellStyle name="Rossz" xfId="41" builtinId="27" customBuiltin="1"/>
    <cellStyle name="Semleges" xfId="42" builtinId="28" customBuiltin="1"/>
    <cellStyle name="Számítás" xfId="43" builtinId="22"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té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AF235"/>
  <sheetViews>
    <sheetView tabSelected="1" zoomScaleNormal="100" workbookViewId="0">
      <selection sqref="A1:AE1"/>
    </sheetView>
  </sheetViews>
  <sheetFormatPr defaultColWidth="10.6640625" defaultRowHeight="15.75" x14ac:dyDescent="0.25"/>
  <cols>
    <col min="1" max="1" width="13.83203125" style="204" customWidth="1"/>
    <col min="2" max="2" width="7.1640625" style="150" customWidth="1"/>
    <col min="3" max="3" width="64.33203125" style="150" customWidth="1"/>
    <col min="4" max="19" width="5.83203125" style="150" customWidth="1"/>
    <col min="20" max="27" width="5.83203125" style="150" hidden="1" customWidth="1"/>
    <col min="28" max="28" width="5.83203125" style="150" customWidth="1"/>
    <col min="29" max="29" width="7.5" style="150" bestFit="1" customWidth="1"/>
    <col min="30" max="31" width="5.83203125" style="150" customWidth="1"/>
    <col min="32" max="43" width="1.83203125" style="150" customWidth="1"/>
    <col min="44" max="44" width="2.33203125" style="150" customWidth="1"/>
    <col min="45" max="16384" width="10.6640625" style="150"/>
  </cols>
  <sheetData>
    <row r="1" spans="1:32" ht="21.95" customHeight="1" x14ac:dyDescent="0.2">
      <c r="A1" s="145" t="s">
        <v>22</v>
      </c>
      <c r="B1" s="145"/>
      <c r="C1" s="145"/>
      <c r="D1" s="145"/>
      <c r="E1" s="145"/>
      <c r="F1" s="145"/>
      <c r="G1" s="145"/>
      <c r="H1" s="145"/>
      <c r="I1" s="145"/>
      <c r="J1" s="145"/>
      <c r="K1" s="145"/>
      <c r="L1" s="145"/>
      <c r="M1" s="145"/>
      <c r="N1" s="145"/>
      <c r="O1" s="145"/>
      <c r="P1" s="145"/>
      <c r="Q1" s="145"/>
      <c r="R1" s="145"/>
      <c r="S1" s="145"/>
      <c r="T1" s="145"/>
      <c r="U1" s="145"/>
      <c r="V1" s="145"/>
      <c r="W1" s="145"/>
      <c r="X1" s="145"/>
      <c r="Y1" s="145"/>
      <c r="Z1" s="145"/>
      <c r="AA1" s="145"/>
      <c r="AB1" s="145"/>
      <c r="AC1" s="145"/>
      <c r="AD1" s="145"/>
      <c r="AE1" s="145"/>
    </row>
    <row r="2" spans="1:32" ht="21.95" customHeight="1" x14ac:dyDescent="0.2">
      <c r="A2" s="151" t="s">
        <v>49</v>
      </c>
      <c r="B2" s="151"/>
      <c r="C2" s="151"/>
      <c r="D2" s="151"/>
      <c r="E2" s="151"/>
      <c r="F2" s="151"/>
      <c r="G2" s="151"/>
      <c r="H2" s="151"/>
      <c r="I2" s="151"/>
      <c r="J2" s="151"/>
      <c r="K2" s="151"/>
      <c r="L2" s="151"/>
      <c r="M2" s="151"/>
      <c r="N2" s="151"/>
      <c r="O2" s="151"/>
      <c r="P2" s="151"/>
      <c r="Q2" s="151"/>
      <c r="R2" s="151"/>
      <c r="S2" s="151"/>
      <c r="T2" s="151"/>
      <c r="U2" s="151"/>
      <c r="V2" s="151"/>
      <c r="W2" s="151"/>
      <c r="X2" s="151"/>
      <c r="Y2" s="151"/>
      <c r="Z2" s="151"/>
      <c r="AA2" s="151"/>
      <c r="AB2" s="151"/>
      <c r="AC2" s="151"/>
      <c r="AD2" s="151"/>
      <c r="AE2" s="151"/>
    </row>
    <row r="3" spans="1:32" ht="15.75" customHeight="1" x14ac:dyDescent="0.2">
      <c r="A3" s="146" t="s">
        <v>46</v>
      </c>
      <c r="B3" s="146"/>
      <c r="C3" s="146"/>
      <c r="D3" s="146"/>
      <c r="E3" s="146"/>
      <c r="F3" s="146"/>
      <c r="G3" s="146"/>
      <c r="H3" s="146"/>
      <c r="I3" s="146"/>
      <c r="J3" s="146"/>
      <c r="K3" s="146"/>
      <c r="L3" s="146"/>
      <c r="M3" s="146"/>
      <c r="N3" s="146"/>
      <c r="O3" s="146"/>
      <c r="P3" s="146"/>
      <c r="Q3" s="146"/>
      <c r="R3" s="146"/>
      <c r="S3" s="146"/>
      <c r="T3" s="146"/>
      <c r="U3" s="146"/>
      <c r="V3" s="146"/>
      <c r="W3" s="146"/>
      <c r="X3" s="146"/>
      <c r="Y3" s="146"/>
      <c r="Z3" s="146"/>
      <c r="AA3" s="146"/>
      <c r="AB3" s="146"/>
      <c r="AC3" s="146"/>
      <c r="AD3" s="146"/>
      <c r="AE3" s="146"/>
    </row>
    <row r="4" spans="1:32" ht="15.75" customHeight="1" x14ac:dyDescent="0.2">
      <c r="A4" s="152" t="s">
        <v>152</v>
      </c>
      <c r="B4" s="152"/>
      <c r="C4" s="152"/>
      <c r="D4" s="152"/>
      <c r="E4" s="152"/>
      <c r="F4" s="152"/>
      <c r="G4" s="152"/>
      <c r="H4" s="152"/>
      <c r="I4" s="152"/>
      <c r="J4" s="152"/>
      <c r="K4" s="152"/>
      <c r="L4" s="152"/>
      <c r="M4" s="152"/>
      <c r="N4" s="152"/>
      <c r="O4" s="152"/>
      <c r="P4" s="152"/>
      <c r="Q4" s="152"/>
      <c r="R4" s="152"/>
      <c r="S4" s="152"/>
      <c r="T4" s="152"/>
      <c r="U4" s="152"/>
      <c r="V4" s="152"/>
      <c r="W4" s="152"/>
      <c r="X4" s="152"/>
      <c r="Y4" s="152"/>
      <c r="Z4" s="152"/>
      <c r="AA4" s="152"/>
      <c r="AB4" s="152"/>
      <c r="AC4" s="152"/>
      <c r="AD4" s="152"/>
      <c r="AE4" s="152"/>
    </row>
    <row r="5" spans="1:32" ht="15.75" customHeight="1" thickBot="1" x14ac:dyDescent="0.25">
      <c r="A5" s="147" t="s">
        <v>147</v>
      </c>
      <c r="B5" s="147"/>
      <c r="C5" s="147"/>
      <c r="D5" s="147"/>
      <c r="E5" s="147"/>
      <c r="F5" s="147"/>
      <c r="G5" s="147"/>
      <c r="H5" s="147"/>
      <c r="I5" s="147"/>
      <c r="J5" s="147"/>
      <c r="K5" s="147"/>
      <c r="L5" s="147"/>
      <c r="M5" s="147"/>
      <c r="N5" s="147"/>
      <c r="O5" s="147"/>
      <c r="P5" s="147"/>
      <c r="Q5" s="147"/>
      <c r="R5" s="147"/>
      <c r="S5" s="147"/>
      <c r="T5" s="147"/>
      <c r="U5" s="147"/>
      <c r="V5" s="147"/>
      <c r="W5" s="147"/>
      <c r="X5" s="147"/>
      <c r="Y5" s="147"/>
      <c r="Z5" s="147"/>
      <c r="AA5" s="147"/>
      <c r="AB5" s="147"/>
      <c r="AC5" s="147"/>
      <c r="AD5" s="147"/>
      <c r="AE5" s="147"/>
    </row>
    <row r="6" spans="1:32" ht="15.75" customHeight="1" thickTop="1" thickBot="1" x14ac:dyDescent="0.25">
      <c r="A6" s="113" t="s">
        <v>15</v>
      </c>
      <c r="B6" s="116" t="s">
        <v>16</v>
      </c>
      <c r="C6" s="132" t="s">
        <v>17</v>
      </c>
      <c r="D6" s="143" t="s">
        <v>10</v>
      </c>
      <c r="E6" s="144"/>
      <c r="F6" s="144"/>
      <c r="G6" s="144"/>
      <c r="H6" s="144"/>
      <c r="I6" s="144"/>
      <c r="J6" s="144"/>
      <c r="K6" s="144"/>
      <c r="L6" s="144"/>
      <c r="M6" s="144"/>
      <c r="N6" s="144"/>
      <c r="O6" s="144"/>
      <c r="P6" s="144"/>
      <c r="Q6" s="144"/>
      <c r="R6" s="144"/>
      <c r="S6" s="144"/>
      <c r="T6" s="144"/>
      <c r="U6" s="144"/>
      <c r="V6" s="144"/>
      <c r="W6" s="144"/>
      <c r="X6" s="144"/>
      <c r="Y6" s="144"/>
      <c r="Z6" s="144"/>
      <c r="AA6" s="144"/>
      <c r="AB6" s="142" t="s">
        <v>31</v>
      </c>
      <c r="AC6" s="153"/>
      <c r="AD6" s="153"/>
      <c r="AE6" s="154"/>
    </row>
    <row r="7" spans="1:32" ht="15.75" customHeight="1" x14ac:dyDescent="0.2">
      <c r="A7" s="114"/>
      <c r="B7" s="117"/>
      <c r="C7" s="133"/>
      <c r="D7" s="135" t="s">
        <v>1</v>
      </c>
      <c r="E7" s="136"/>
      <c r="F7" s="136"/>
      <c r="G7" s="137"/>
      <c r="H7" s="138" t="s">
        <v>2</v>
      </c>
      <c r="I7" s="136"/>
      <c r="J7" s="136"/>
      <c r="K7" s="139"/>
      <c r="L7" s="135" t="s">
        <v>3</v>
      </c>
      <c r="M7" s="136"/>
      <c r="N7" s="136"/>
      <c r="O7" s="137"/>
      <c r="P7" s="138" t="s">
        <v>4</v>
      </c>
      <c r="Q7" s="136"/>
      <c r="R7" s="136"/>
      <c r="S7" s="137"/>
      <c r="T7" s="135" t="s">
        <v>5</v>
      </c>
      <c r="U7" s="136"/>
      <c r="V7" s="136"/>
      <c r="W7" s="137"/>
      <c r="X7" s="138" t="s">
        <v>6</v>
      </c>
      <c r="Y7" s="136"/>
      <c r="Z7" s="136"/>
      <c r="AA7" s="139"/>
      <c r="AB7" s="155"/>
      <c r="AC7" s="156"/>
      <c r="AD7" s="156"/>
      <c r="AE7" s="157"/>
    </row>
    <row r="8" spans="1:32" ht="15.75" customHeight="1" x14ac:dyDescent="0.2">
      <c r="A8" s="114"/>
      <c r="B8" s="117"/>
      <c r="C8" s="133"/>
      <c r="D8" s="54" t="s">
        <v>11</v>
      </c>
      <c r="E8" s="54" t="s">
        <v>30</v>
      </c>
      <c r="F8" s="119" t="s">
        <v>9</v>
      </c>
      <c r="G8" s="121" t="s">
        <v>14</v>
      </c>
      <c r="H8" s="54" t="s">
        <v>11</v>
      </c>
      <c r="I8" s="54" t="s">
        <v>12</v>
      </c>
      <c r="J8" s="119" t="s">
        <v>9</v>
      </c>
      <c r="K8" s="121" t="s">
        <v>14</v>
      </c>
      <c r="L8" s="54" t="s">
        <v>11</v>
      </c>
      <c r="M8" s="54" t="s">
        <v>12</v>
      </c>
      <c r="N8" s="119" t="s">
        <v>9</v>
      </c>
      <c r="O8" s="121" t="s">
        <v>14</v>
      </c>
      <c r="P8" s="54" t="s">
        <v>11</v>
      </c>
      <c r="Q8" s="54" t="s">
        <v>12</v>
      </c>
      <c r="R8" s="119" t="s">
        <v>9</v>
      </c>
      <c r="S8" s="121" t="s">
        <v>14</v>
      </c>
      <c r="T8" s="54" t="s">
        <v>11</v>
      </c>
      <c r="U8" s="54" t="s">
        <v>12</v>
      </c>
      <c r="V8" s="119" t="s">
        <v>9</v>
      </c>
      <c r="W8" s="121" t="s">
        <v>14</v>
      </c>
      <c r="X8" s="54" t="s">
        <v>11</v>
      </c>
      <c r="Y8" s="54" t="s">
        <v>12</v>
      </c>
      <c r="Z8" s="119" t="s">
        <v>9</v>
      </c>
      <c r="AA8" s="140" t="s">
        <v>14</v>
      </c>
      <c r="AB8" s="66" t="s">
        <v>11</v>
      </c>
      <c r="AC8" s="54" t="s">
        <v>12</v>
      </c>
      <c r="AD8" s="119" t="s">
        <v>9</v>
      </c>
      <c r="AE8" s="121" t="s">
        <v>14</v>
      </c>
      <c r="AF8" s="150" t="str">
        <f>IF(AN15*AO15=0,"",AN15*AO15)</f>
        <v/>
      </c>
    </row>
    <row r="9" spans="1:32" ht="80.099999999999994" customHeight="1" thickBot="1" x14ac:dyDescent="0.25">
      <c r="A9" s="115"/>
      <c r="B9" s="118"/>
      <c r="C9" s="134"/>
      <c r="D9" s="5" t="s">
        <v>29</v>
      </c>
      <c r="E9" s="5" t="s">
        <v>29</v>
      </c>
      <c r="F9" s="120"/>
      <c r="G9" s="122"/>
      <c r="H9" s="5" t="str">
        <f>$D$9</f>
        <v>félév összesen</v>
      </c>
      <c r="I9" s="5" t="str">
        <f>$D$9</f>
        <v>félév összesen</v>
      </c>
      <c r="J9" s="120"/>
      <c r="K9" s="122"/>
      <c r="L9" s="5" t="str">
        <f>$D$9</f>
        <v>félév összesen</v>
      </c>
      <c r="M9" s="5" t="str">
        <f>$D$9</f>
        <v>félév összesen</v>
      </c>
      <c r="N9" s="120"/>
      <c r="O9" s="122"/>
      <c r="P9" s="5" t="str">
        <f>$D$9</f>
        <v>félév összesen</v>
      </c>
      <c r="Q9" s="5" t="str">
        <f>$D$9</f>
        <v>félév összesen</v>
      </c>
      <c r="R9" s="120"/>
      <c r="S9" s="122"/>
      <c r="T9" s="5" t="s">
        <v>13</v>
      </c>
      <c r="U9" s="5" t="s">
        <v>13</v>
      </c>
      <c r="V9" s="120"/>
      <c r="W9" s="122"/>
      <c r="X9" s="5" t="s">
        <v>13</v>
      </c>
      <c r="Y9" s="5" t="s">
        <v>13</v>
      </c>
      <c r="Z9" s="120"/>
      <c r="AA9" s="141"/>
      <c r="AB9" s="67" t="str">
        <f>$D$9</f>
        <v>félév összesen</v>
      </c>
      <c r="AC9" s="5" t="str">
        <f>$D$9</f>
        <v>félév összesen</v>
      </c>
      <c r="AD9" s="120"/>
      <c r="AE9" s="122"/>
    </row>
    <row r="10" spans="1:32" s="160" customFormat="1" ht="15.75" customHeight="1" x14ac:dyDescent="0.3">
      <c r="A10" s="85">
        <v>1</v>
      </c>
      <c r="B10" s="6"/>
      <c r="C10" s="7" t="s">
        <v>8</v>
      </c>
      <c r="D10" s="158"/>
      <c r="E10" s="159"/>
      <c r="F10" s="159"/>
      <c r="G10" s="159"/>
      <c r="H10" s="159"/>
      <c r="I10" s="159"/>
      <c r="J10" s="159"/>
      <c r="K10" s="159"/>
      <c r="L10" s="159"/>
      <c r="M10" s="159"/>
      <c r="N10" s="159"/>
      <c r="O10" s="159"/>
      <c r="P10" s="159"/>
      <c r="Q10" s="159"/>
      <c r="R10" s="159"/>
      <c r="S10" s="159"/>
      <c r="T10" s="159"/>
      <c r="U10" s="159"/>
      <c r="V10" s="159"/>
      <c r="W10" s="159"/>
      <c r="X10" s="159"/>
      <c r="Y10" s="159"/>
      <c r="Z10" s="159"/>
      <c r="AA10" s="159"/>
      <c r="AB10" s="77"/>
      <c r="AC10" s="78"/>
      <c r="AD10" s="78"/>
      <c r="AE10" s="79"/>
    </row>
    <row r="11" spans="1:32" ht="15.75" customHeight="1" x14ac:dyDescent="0.25">
      <c r="A11" s="161" t="s">
        <v>99</v>
      </c>
      <c r="B11" s="8" t="s">
        <v>0</v>
      </c>
      <c r="C11" s="162" t="s">
        <v>50</v>
      </c>
      <c r="D11" s="163">
        <v>8</v>
      </c>
      <c r="E11" s="164"/>
      <c r="F11" s="164">
        <v>3</v>
      </c>
      <c r="G11" s="165" t="s">
        <v>79</v>
      </c>
      <c r="H11" s="166"/>
      <c r="I11" s="164"/>
      <c r="J11" s="164"/>
      <c r="K11" s="165"/>
      <c r="L11" s="166"/>
      <c r="M11" s="164"/>
      <c r="N11" s="164"/>
      <c r="O11" s="165"/>
      <c r="P11" s="166"/>
      <c r="Q11" s="164"/>
      <c r="R11" s="164"/>
      <c r="S11" s="165"/>
      <c r="T11" s="167"/>
      <c r="U11" s="168"/>
      <c r="V11" s="168"/>
      <c r="W11" s="169"/>
      <c r="X11" s="167"/>
      <c r="Y11" s="168"/>
      <c r="Z11" s="168"/>
      <c r="AA11" s="170"/>
      <c r="AB11" s="105">
        <f>IF(D11+H11+L11+P11+T11+X11=0,"",D11+H11+L11+P11+T11+X11)</f>
        <v>8</v>
      </c>
      <c r="AC11" s="101" t="str">
        <f>IF(I11+M11+Q11+U11+Y11=0,"",I11+M11+Q11+U11+Y11)</f>
        <v/>
      </c>
      <c r="AD11" s="101">
        <f>IF(F11+J11+N11+R11+V11+Z11=0,"",F11+J11+N11+R11+V11+Z11)</f>
        <v>3</v>
      </c>
      <c r="AE11" s="102" t="s">
        <v>38</v>
      </c>
    </row>
    <row r="12" spans="1:32" ht="15.75" customHeight="1" x14ac:dyDescent="0.25">
      <c r="A12" s="161" t="s">
        <v>100</v>
      </c>
      <c r="B12" s="8" t="s">
        <v>0</v>
      </c>
      <c r="C12" s="162" t="s">
        <v>145</v>
      </c>
      <c r="D12" s="163"/>
      <c r="E12" s="164"/>
      <c r="F12" s="164"/>
      <c r="G12" s="165"/>
      <c r="H12" s="166">
        <v>6</v>
      </c>
      <c r="I12" s="164"/>
      <c r="J12" s="164">
        <v>2</v>
      </c>
      <c r="K12" s="165" t="s">
        <v>0</v>
      </c>
      <c r="L12" s="166"/>
      <c r="M12" s="164"/>
      <c r="N12" s="164"/>
      <c r="O12" s="165"/>
      <c r="P12" s="166"/>
      <c r="Q12" s="164"/>
      <c r="R12" s="164"/>
      <c r="S12" s="165"/>
      <c r="T12" s="167"/>
      <c r="U12" s="168"/>
      <c r="V12" s="168"/>
      <c r="W12" s="169"/>
      <c r="X12" s="167"/>
      <c r="Y12" s="168"/>
      <c r="Z12" s="168"/>
      <c r="AA12" s="170"/>
      <c r="AB12" s="105">
        <f t="shared" ref="AB12:AB17" si="0">IF(D12+H12+L12+P12+T12+X12=0,"",D12+H12+L12+P12+T12+X12)</f>
        <v>6</v>
      </c>
      <c r="AC12" s="101" t="str">
        <f t="shared" ref="AC12:AC17" si="1">IF(E12+I12+M12+Q12+U12+Y12=0,"",E12+I12+M12+Q12+U12+Y12)</f>
        <v/>
      </c>
      <c r="AD12" s="101">
        <f t="shared" ref="AD12:AD17" si="2">IF(F12+J12+N12+R12+V12+Z12=0,"",F12+J12+N12+R12+V12+Z12)</f>
        <v>2</v>
      </c>
      <c r="AE12" s="102" t="s">
        <v>38</v>
      </c>
    </row>
    <row r="13" spans="1:32" ht="15.75" customHeight="1" x14ac:dyDescent="0.25">
      <c r="A13" s="161" t="s">
        <v>101</v>
      </c>
      <c r="B13" s="8" t="s">
        <v>0</v>
      </c>
      <c r="C13" s="162" t="s">
        <v>47</v>
      </c>
      <c r="D13" s="163">
        <v>6</v>
      </c>
      <c r="E13" s="164">
        <v>4</v>
      </c>
      <c r="F13" s="164">
        <v>3</v>
      </c>
      <c r="G13" s="165" t="s">
        <v>80</v>
      </c>
      <c r="H13" s="166"/>
      <c r="I13" s="164"/>
      <c r="J13" s="164"/>
      <c r="K13" s="165"/>
      <c r="L13" s="166"/>
      <c r="M13" s="164"/>
      <c r="N13" s="164"/>
      <c r="O13" s="165"/>
      <c r="P13" s="166"/>
      <c r="Q13" s="164"/>
      <c r="R13" s="164"/>
      <c r="S13" s="171"/>
      <c r="T13" s="172"/>
      <c r="U13" s="168"/>
      <c r="V13" s="168"/>
      <c r="W13" s="169"/>
      <c r="X13" s="167"/>
      <c r="Y13" s="168"/>
      <c r="Z13" s="168"/>
      <c r="AA13" s="170"/>
      <c r="AB13" s="105">
        <f t="shared" si="0"/>
        <v>6</v>
      </c>
      <c r="AC13" s="101">
        <f t="shared" si="1"/>
        <v>4</v>
      </c>
      <c r="AD13" s="101">
        <f t="shared" si="2"/>
        <v>3</v>
      </c>
      <c r="AE13" s="102" t="s">
        <v>38</v>
      </c>
    </row>
    <row r="14" spans="1:32" ht="15.75" customHeight="1" x14ac:dyDescent="0.25">
      <c r="A14" s="161" t="s">
        <v>144</v>
      </c>
      <c r="B14" s="8" t="s">
        <v>0</v>
      </c>
      <c r="C14" s="162" t="s">
        <v>51</v>
      </c>
      <c r="D14" s="163">
        <v>18</v>
      </c>
      <c r="E14" s="164"/>
      <c r="F14" s="164">
        <v>5</v>
      </c>
      <c r="G14" s="165" t="s">
        <v>0</v>
      </c>
      <c r="H14" s="166"/>
      <c r="I14" s="164"/>
      <c r="J14" s="164"/>
      <c r="K14" s="165"/>
      <c r="L14" s="166"/>
      <c r="M14" s="164"/>
      <c r="N14" s="164"/>
      <c r="O14" s="165"/>
      <c r="P14" s="166"/>
      <c r="Q14" s="164"/>
      <c r="R14" s="164"/>
      <c r="S14" s="171" t="s">
        <v>135</v>
      </c>
      <c r="T14" s="172"/>
      <c r="U14" s="168"/>
      <c r="V14" s="168"/>
      <c r="W14" s="169"/>
      <c r="X14" s="167"/>
      <c r="Y14" s="168"/>
      <c r="Z14" s="168"/>
      <c r="AA14" s="170"/>
      <c r="AB14" s="105">
        <f t="shared" si="0"/>
        <v>18</v>
      </c>
      <c r="AC14" s="101" t="str">
        <f t="shared" si="1"/>
        <v/>
      </c>
      <c r="AD14" s="101">
        <f t="shared" si="2"/>
        <v>5</v>
      </c>
      <c r="AE14" s="102" t="s">
        <v>38</v>
      </c>
    </row>
    <row r="15" spans="1:32" ht="15.75" customHeight="1" x14ac:dyDescent="0.25">
      <c r="A15" s="161" t="s">
        <v>102</v>
      </c>
      <c r="B15" s="8" t="s">
        <v>0</v>
      </c>
      <c r="C15" s="162" t="s">
        <v>52</v>
      </c>
      <c r="D15" s="163"/>
      <c r="E15" s="164"/>
      <c r="F15" s="164"/>
      <c r="G15" s="165"/>
      <c r="H15" s="166"/>
      <c r="I15" s="164">
        <v>8</v>
      </c>
      <c r="J15" s="164">
        <v>3</v>
      </c>
      <c r="K15" s="165" t="s">
        <v>80</v>
      </c>
      <c r="L15" s="166"/>
      <c r="M15" s="164"/>
      <c r="N15" s="164"/>
      <c r="O15" s="165"/>
      <c r="P15" s="166"/>
      <c r="Q15" s="164"/>
      <c r="R15" s="164"/>
      <c r="S15" s="171"/>
      <c r="T15" s="172"/>
      <c r="U15" s="168"/>
      <c r="V15" s="168"/>
      <c r="W15" s="169"/>
      <c r="X15" s="167"/>
      <c r="Y15" s="168"/>
      <c r="Z15" s="168"/>
      <c r="AA15" s="170"/>
      <c r="AB15" s="105" t="str">
        <f t="shared" si="0"/>
        <v/>
      </c>
      <c r="AC15" s="101">
        <f t="shared" si="1"/>
        <v>8</v>
      </c>
      <c r="AD15" s="101">
        <f t="shared" si="2"/>
        <v>3</v>
      </c>
      <c r="AE15" s="102" t="s">
        <v>38</v>
      </c>
    </row>
    <row r="16" spans="1:32" ht="15.75" customHeight="1" x14ac:dyDescent="0.25">
      <c r="A16" s="161" t="s">
        <v>103</v>
      </c>
      <c r="B16" s="8" t="s">
        <v>0</v>
      </c>
      <c r="C16" s="162" t="s">
        <v>88</v>
      </c>
      <c r="D16" s="163">
        <v>24</v>
      </c>
      <c r="E16" s="164"/>
      <c r="F16" s="164">
        <v>6</v>
      </c>
      <c r="G16" s="165" t="s">
        <v>0</v>
      </c>
      <c r="H16" s="166"/>
      <c r="I16" s="164"/>
      <c r="J16" s="164"/>
      <c r="K16" s="165"/>
      <c r="L16" s="166"/>
      <c r="M16" s="164"/>
      <c r="N16" s="164"/>
      <c r="O16" s="165"/>
      <c r="P16" s="166"/>
      <c r="Q16" s="164"/>
      <c r="R16" s="164"/>
      <c r="S16" s="171"/>
      <c r="T16" s="172"/>
      <c r="U16" s="168"/>
      <c r="V16" s="168"/>
      <c r="W16" s="169"/>
      <c r="X16" s="167"/>
      <c r="Y16" s="168"/>
      <c r="Z16" s="168"/>
      <c r="AA16" s="170"/>
      <c r="AB16" s="105">
        <f t="shared" si="0"/>
        <v>24</v>
      </c>
      <c r="AC16" s="101" t="str">
        <f t="shared" si="1"/>
        <v/>
      </c>
      <c r="AD16" s="101">
        <f t="shared" si="2"/>
        <v>6</v>
      </c>
      <c r="AE16" s="102" t="s">
        <v>38</v>
      </c>
    </row>
    <row r="17" spans="1:31" ht="15.75" customHeight="1" x14ac:dyDescent="0.25">
      <c r="A17" s="161" t="s">
        <v>138</v>
      </c>
      <c r="B17" s="8" t="s">
        <v>0</v>
      </c>
      <c r="C17" s="162" t="s">
        <v>53</v>
      </c>
      <c r="D17" s="163"/>
      <c r="E17" s="164"/>
      <c r="F17" s="164"/>
      <c r="G17" s="165"/>
      <c r="H17" s="166">
        <v>18</v>
      </c>
      <c r="I17" s="164"/>
      <c r="J17" s="164">
        <v>5</v>
      </c>
      <c r="K17" s="165" t="s">
        <v>0</v>
      </c>
      <c r="L17" s="166"/>
      <c r="M17" s="164"/>
      <c r="N17" s="164"/>
      <c r="O17" s="165"/>
      <c r="P17" s="166"/>
      <c r="Q17" s="164"/>
      <c r="R17" s="164"/>
      <c r="S17" s="171"/>
      <c r="T17" s="172"/>
      <c r="U17" s="168"/>
      <c r="V17" s="168"/>
      <c r="W17" s="169"/>
      <c r="X17" s="167"/>
      <c r="Y17" s="168"/>
      <c r="Z17" s="168"/>
      <c r="AA17" s="170"/>
      <c r="AB17" s="105">
        <f t="shared" si="0"/>
        <v>18</v>
      </c>
      <c r="AC17" s="101" t="str">
        <f t="shared" si="1"/>
        <v/>
      </c>
      <c r="AD17" s="101">
        <f t="shared" si="2"/>
        <v>5</v>
      </c>
      <c r="AE17" s="102" t="s">
        <v>38</v>
      </c>
    </row>
    <row r="18" spans="1:31" s="160" customFormat="1" ht="15.75" customHeight="1" thickBot="1" x14ac:dyDescent="0.35">
      <c r="A18" s="86"/>
      <c r="B18" s="11"/>
      <c r="C18" s="12" t="s">
        <v>19</v>
      </c>
      <c r="D18" s="13">
        <f>SUM(D11:D17)</f>
        <v>56</v>
      </c>
      <c r="E18" s="14">
        <f>SUM(E11:E17)</f>
        <v>4</v>
      </c>
      <c r="F18" s="14">
        <f>SUM(F11:F17)</f>
        <v>17</v>
      </c>
      <c r="G18" s="103" t="s">
        <v>38</v>
      </c>
      <c r="H18" s="13">
        <f>SUM(H11:H17)</f>
        <v>24</v>
      </c>
      <c r="I18" s="14">
        <f>SUM(I11:I17)</f>
        <v>8</v>
      </c>
      <c r="J18" s="14">
        <f>SUM(J11:J17)</f>
        <v>10</v>
      </c>
      <c r="K18" s="103" t="s">
        <v>38</v>
      </c>
      <c r="L18" s="13">
        <f>SUM(L11:L17)</f>
        <v>0</v>
      </c>
      <c r="M18" s="14">
        <f>SUM(M11:M17)</f>
        <v>0</v>
      </c>
      <c r="N18" s="14">
        <f>SUM(N11:N17)</f>
        <v>0</v>
      </c>
      <c r="O18" s="103" t="s">
        <v>38</v>
      </c>
      <c r="P18" s="13">
        <f>SUM(P11:P17)</f>
        <v>0</v>
      </c>
      <c r="Q18" s="14">
        <f>SUM(Q11:Q17)</f>
        <v>0</v>
      </c>
      <c r="R18" s="14">
        <f>SUM(R11:R17)</f>
        <v>0</v>
      </c>
      <c r="S18" s="99" t="s">
        <v>38</v>
      </c>
      <c r="T18" s="100">
        <f>SUM(T11:T17)</f>
        <v>0</v>
      </c>
      <c r="U18" s="14">
        <f>SUM(U11:U17)</f>
        <v>0</v>
      </c>
      <c r="V18" s="14">
        <f>SUM(V11:V17)</f>
        <v>0</v>
      </c>
      <c r="W18" s="15"/>
      <c r="X18" s="13">
        <f>SUM(X11:X17)</f>
        <v>0</v>
      </c>
      <c r="Y18" s="14">
        <f>SUM(Y11:Y17)</f>
        <v>0</v>
      </c>
      <c r="Z18" s="14">
        <f>SUM(Z11:Z17)</f>
        <v>0</v>
      </c>
      <c r="AA18" s="19" t="s">
        <v>38</v>
      </c>
      <c r="AB18" s="13">
        <f>SUM(AB11:AB17)</f>
        <v>80</v>
      </c>
      <c r="AC18" s="14">
        <f>SUM(AC11:AC17)</f>
        <v>12</v>
      </c>
      <c r="AD18" s="14">
        <f>SUM(AD11:AD17)</f>
        <v>27</v>
      </c>
      <c r="AE18" s="103" t="s">
        <v>38</v>
      </c>
    </row>
    <row r="19" spans="1:31" s="160" customFormat="1" ht="15.75" customHeight="1" x14ac:dyDescent="0.3">
      <c r="A19" s="31" t="s">
        <v>2</v>
      </c>
      <c r="B19" s="25"/>
      <c r="C19" s="7" t="s">
        <v>25</v>
      </c>
      <c r="D19" s="32"/>
      <c r="E19" s="33"/>
      <c r="F19" s="33"/>
      <c r="G19" s="34"/>
      <c r="H19" s="33"/>
      <c r="I19" s="33"/>
      <c r="J19" s="33"/>
      <c r="K19" s="34"/>
      <c r="L19" s="33"/>
      <c r="M19" s="33"/>
      <c r="N19" s="33"/>
      <c r="O19" s="34"/>
      <c r="P19" s="33"/>
      <c r="Q19" s="33"/>
      <c r="R19" s="33"/>
      <c r="S19" s="34"/>
      <c r="T19" s="34"/>
      <c r="U19" s="34"/>
      <c r="V19" s="34"/>
      <c r="W19" s="34"/>
      <c r="X19" s="33"/>
      <c r="Y19" s="33"/>
      <c r="Z19" s="33"/>
      <c r="AA19" s="70"/>
      <c r="AB19" s="68"/>
      <c r="AC19" s="42"/>
      <c r="AD19" s="75"/>
      <c r="AE19" s="76"/>
    </row>
    <row r="20" spans="1:31" ht="15.75" customHeight="1" x14ac:dyDescent="0.25">
      <c r="A20" s="161" t="s">
        <v>121</v>
      </c>
      <c r="B20" s="108" t="s">
        <v>0</v>
      </c>
      <c r="C20" s="173" t="s">
        <v>54</v>
      </c>
      <c r="D20" s="174"/>
      <c r="E20" s="175"/>
      <c r="F20" s="175"/>
      <c r="G20" s="164"/>
      <c r="H20" s="174"/>
      <c r="I20" s="175"/>
      <c r="J20" s="175"/>
      <c r="K20" s="164"/>
      <c r="L20" s="174">
        <v>8</v>
      </c>
      <c r="M20" s="175"/>
      <c r="N20" s="175">
        <v>2</v>
      </c>
      <c r="O20" s="164" t="s">
        <v>79</v>
      </c>
      <c r="P20" s="174"/>
      <c r="Q20" s="175"/>
      <c r="R20" s="175"/>
      <c r="S20" s="164"/>
      <c r="T20" s="174"/>
      <c r="U20" s="175"/>
      <c r="V20" s="175"/>
      <c r="W20" s="168"/>
      <c r="X20" s="174"/>
      <c r="Y20" s="175"/>
      <c r="Z20" s="175"/>
      <c r="AA20" s="170"/>
      <c r="AB20" s="105">
        <f t="shared" ref="AB20:AB36" si="3">IF(D20+H20+L20+P20+T20+X20=0,"",D20+H20+L20+P20+T20+X20)</f>
        <v>8</v>
      </c>
      <c r="AC20" s="101" t="str">
        <f t="shared" ref="AC20:AC36" si="4">IF(E20+I20+M20+Q20+U20+Y20=0,"",E20+I20+M20+Q20+U20+Y20)</f>
        <v/>
      </c>
      <c r="AD20" s="101">
        <f t="shared" ref="AD20:AD36" si="5">IF(F20+J20+N20+R20+V20+Z20=0,"",F20+J20+N20+R20+V20+Z20)</f>
        <v>2</v>
      </c>
      <c r="AE20" s="102" t="s">
        <v>38</v>
      </c>
    </row>
    <row r="21" spans="1:31" ht="15.75" customHeight="1" x14ac:dyDescent="0.25">
      <c r="A21" s="161" t="s">
        <v>104</v>
      </c>
      <c r="B21" s="108" t="s">
        <v>0</v>
      </c>
      <c r="C21" s="173" t="s">
        <v>55</v>
      </c>
      <c r="D21" s="174"/>
      <c r="E21" s="175"/>
      <c r="F21" s="175"/>
      <c r="G21" s="164"/>
      <c r="H21" s="174"/>
      <c r="I21" s="175"/>
      <c r="J21" s="175"/>
      <c r="K21" s="164"/>
      <c r="L21" s="174"/>
      <c r="M21" s="175"/>
      <c r="N21" s="175"/>
      <c r="O21" s="164"/>
      <c r="P21" s="174">
        <v>12</v>
      </c>
      <c r="Q21" s="175"/>
      <c r="R21" s="175">
        <v>3</v>
      </c>
      <c r="S21" s="164" t="s">
        <v>80</v>
      </c>
      <c r="T21" s="174"/>
      <c r="U21" s="175"/>
      <c r="V21" s="175"/>
      <c r="W21" s="168"/>
      <c r="X21" s="174"/>
      <c r="Y21" s="175"/>
      <c r="Z21" s="175"/>
      <c r="AA21" s="170"/>
      <c r="AB21" s="105">
        <f t="shared" si="3"/>
        <v>12</v>
      </c>
      <c r="AC21" s="101" t="str">
        <f t="shared" si="4"/>
        <v/>
      </c>
      <c r="AD21" s="101">
        <f>IF(F23+J21+N21+R21+V21+Z21=0,"",F23+J21+N21+R21+V21+Z21)</f>
        <v>3</v>
      </c>
      <c r="AE21" s="102" t="s">
        <v>38</v>
      </c>
    </row>
    <row r="22" spans="1:31" ht="15.75" customHeight="1" x14ac:dyDescent="0.25">
      <c r="A22" s="161" t="s">
        <v>122</v>
      </c>
      <c r="B22" s="108" t="s">
        <v>0</v>
      </c>
      <c r="C22" s="173" t="s">
        <v>56</v>
      </c>
      <c r="D22" s="174"/>
      <c r="E22" s="175"/>
      <c r="F22" s="175"/>
      <c r="G22" s="164"/>
      <c r="H22" s="174"/>
      <c r="I22" s="175"/>
      <c r="J22" s="175"/>
      <c r="K22" s="164"/>
      <c r="L22" s="174">
        <v>12</v>
      </c>
      <c r="M22" s="175"/>
      <c r="N22" s="175">
        <v>3</v>
      </c>
      <c r="O22" s="164" t="s">
        <v>79</v>
      </c>
      <c r="P22" s="174"/>
      <c r="Q22" s="175"/>
      <c r="R22" s="175"/>
      <c r="S22" s="164"/>
      <c r="T22" s="174"/>
      <c r="U22" s="175"/>
      <c r="V22" s="175"/>
      <c r="W22" s="168"/>
      <c r="X22" s="174"/>
      <c r="Y22" s="175"/>
      <c r="Z22" s="175"/>
      <c r="AA22" s="170"/>
      <c r="AB22" s="105">
        <f t="shared" si="3"/>
        <v>12</v>
      </c>
      <c r="AC22" s="101" t="str">
        <f t="shared" si="4"/>
        <v/>
      </c>
      <c r="AD22" s="101">
        <f t="shared" si="5"/>
        <v>3</v>
      </c>
      <c r="AE22" s="102" t="s">
        <v>38</v>
      </c>
    </row>
    <row r="23" spans="1:31" ht="15.75" customHeight="1" x14ac:dyDescent="0.25">
      <c r="A23" s="161" t="s">
        <v>123</v>
      </c>
      <c r="B23" s="108" t="s">
        <v>0</v>
      </c>
      <c r="C23" s="173" t="s">
        <v>57</v>
      </c>
      <c r="D23" s="174"/>
      <c r="E23" s="175"/>
      <c r="F23" s="175"/>
      <c r="G23" s="164"/>
      <c r="H23" s="174">
        <v>12</v>
      </c>
      <c r="I23" s="175"/>
      <c r="J23" s="175">
        <v>3</v>
      </c>
      <c r="K23" s="164" t="s">
        <v>79</v>
      </c>
      <c r="L23" s="174"/>
      <c r="M23" s="175"/>
      <c r="N23" s="175"/>
      <c r="O23" s="164"/>
      <c r="P23" s="174"/>
      <c r="Q23" s="175"/>
      <c r="R23" s="175"/>
      <c r="S23" s="164" t="s">
        <v>135</v>
      </c>
      <c r="T23" s="174"/>
      <c r="U23" s="175"/>
      <c r="V23" s="175"/>
      <c r="W23" s="168"/>
      <c r="X23" s="174"/>
      <c r="Y23" s="175"/>
      <c r="Z23" s="175"/>
      <c r="AA23" s="170"/>
      <c r="AB23" s="105">
        <f t="shared" si="3"/>
        <v>12</v>
      </c>
      <c r="AC23" s="101" t="str">
        <f t="shared" si="4"/>
        <v/>
      </c>
      <c r="AD23" s="101">
        <f t="shared" si="5"/>
        <v>3</v>
      </c>
      <c r="AE23" s="102" t="s">
        <v>38</v>
      </c>
    </row>
    <row r="24" spans="1:31" ht="15.75" customHeight="1" x14ac:dyDescent="0.25">
      <c r="A24" s="161" t="s">
        <v>124</v>
      </c>
      <c r="B24" s="108" t="s">
        <v>0</v>
      </c>
      <c r="C24" s="173" t="s">
        <v>85</v>
      </c>
      <c r="D24" s="174"/>
      <c r="E24" s="175"/>
      <c r="F24" s="175"/>
      <c r="G24" s="164"/>
      <c r="H24" s="174"/>
      <c r="I24" s="175"/>
      <c r="J24" s="175"/>
      <c r="K24" s="164"/>
      <c r="L24" s="174">
        <v>16</v>
      </c>
      <c r="M24" s="175"/>
      <c r="N24" s="175">
        <v>5</v>
      </c>
      <c r="O24" s="164" t="s">
        <v>0</v>
      </c>
      <c r="P24" s="174"/>
      <c r="Q24" s="175"/>
      <c r="R24" s="175"/>
      <c r="S24" s="164"/>
      <c r="T24" s="174"/>
      <c r="U24" s="175"/>
      <c r="V24" s="175"/>
      <c r="W24" s="168"/>
      <c r="X24" s="174"/>
      <c r="Y24" s="175"/>
      <c r="Z24" s="175"/>
      <c r="AA24" s="170"/>
      <c r="AB24" s="105">
        <f t="shared" si="3"/>
        <v>16</v>
      </c>
      <c r="AC24" s="101" t="str">
        <f t="shared" si="4"/>
        <v/>
      </c>
      <c r="AD24" s="101">
        <f t="shared" si="5"/>
        <v>5</v>
      </c>
      <c r="AE24" s="102" t="s">
        <v>38</v>
      </c>
    </row>
    <row r="25" spans="1:31" ht="15.75" customHeight="1" x14ac:dyDescent="0.25">
      <c r="A25" s="161" t="s">
        <v>125</v>
      </c>
      <c r="B25" s="108" t="s">
        <v>0</v>
      </c>
      <c r="C25" s="173" t="s">
        <v>58</v>
      </c>
      <c r="D25" s="174"/>
      <c r="E25" s="175"/>
      <c r="F25" s="175"/>
      <c r="G25" s="164"/>
      <c r="H25" s="174">
        <v>16</v>
      </c>
      <c r="I25" s="175"/>
      <c r="J25" s="175">
        <v>4</v>
      </c>
      <c r="K25" s="164" t="s">
        <v>0</v>
      </c>
      <c r="L25" s="174"/>
      <c r="M25" s="175"/>
      <c r="N25" s="175"/>
      <c r="O25" s="164"/>
      <c r="P25" s="174"/>
      <c r="Q25" s="175"/>
      <c r="R25" s="175"/>
      <c r="S25" s="164"/>
      <c r="T25" s="174"/>
      <c r="U25" s="175"/>
      <c r="V25" s="175"/>
      <c r="W25" s="168"/>
      <c r="X25" s="174"/>
      <c r="Y25" s="175"/>
      <c r="Z25" s="175"/>
      <c r="AA25" s="170"/>
      <c r="AB25" s="105">
        <f t="shared" si="3"/>
        <v>16</v>
      </c>
      <c r="AC25" s="101" t="str">
        <f t="shared" si="4"/>
        <v/>
      </c>
      <c r="AD25" s="101">
        <f t="shared" si="5"/>
        <v>4</v>
      </c>
      <c r="AE25" s="102" t="s">
        <v>38</v>
      </c>
    </row>
    <row r="26" spans="1:31" ht="15.75" customHeight="1" x14ac:dyDescent="0.25">
      <c r="A26" s="161" t="s">
        <v>139</v>
      </c>
      <c r="B26" s="108" t="s">
        <v>0</v>
      </c>
      <c r="C26" s="173" t="s">
        <v>59</v>
      </c>
      <c r="D26" s="174"/>
      <c r="E26" s="175"/>
      <c r="F26" s="175"/>
      <c r="G26" s="164"/>
      <c r="H26" s="174"/>
      <c r="I26" s="175"/>
      <c r="J26" s="175"/>
      <c r="K26" s="164"/>
      <c r="L26" s="174"/>
      <c r="M26" s="175"/>
      <c r="N26" s="175"/>
      <c r="O26" s="164"/>
      <c r="P26" s="174">
        <v>18</v>
      </c>
      <c r="Q26" s="175"/>
      <c r="R26" s="175">
        <v>4</v>
      </c>
      <c r="S26" s="164" t="s">
        <v>0</v>
      </c>
      <c r="T26" s="174"/>
      <c r="U26" s="175"/>
      <c r="V26" s="175"/>
      <c r="W26" s="168"/>
      <c r="X26" s="174"/>
      <c r="Y26" s="175"/>
      <c r="Z26" s="175"/>
      <c r="AA26" s="170"/>
      <c r="AB26" s="105">
        <f t="shared" si="3"/>
        <v>18</v>
      </c>
      <c r="AC26" s="101" t="str">
        <f t="shared" si="4"/>
        <v/>
      </c>
      <c r="AD26" s="101">
        <f t="shared" si="5"/>
        <v>4</v>
      </c>
      <c r="AE26" s="102" t="s">
        <v>38</v>
      </c>
    </row>
    <row r="27" spans="1:31" ht="15.75" customHeight="1" x14ac:dyDescent="0.25">
      <c r="A27" s="161" t="s">
        <v>105</v>
      </c>
      <c r="B27" s="108" t="s">
        <v>0</v>
      </c>
      <c r="C27" s="173" t="s">
        <v>60</v>
      </c>
      <c r="D27" s="174"/>
      <c r="E27" s="175"/>
      <c r="F27" s="175"/>
      <c r="G27" s="164"/>
      <c r="H27" s="174"/>
      <c r="I27" s="175"/>
      <c r="J27" s="175"/>
      <c r="K27" s="164"/>
      <c r="L27" s="174">
        <v>10</v>
      </c>
      <c r="M27" s="175">
        <v>6</v>
      </c>
      <c r="N27" s="175">
        <v>3</v>
      </c>
      <c r="O27" s="164" t="s">
        <v>80</v>
      </c>
      <c r="P27" s="174"/>
      <c r="Q27" s="175"/>
      <c r="R27" s="175"/>
      <c r="S27" s="171"/>
      <c r="T27" s="176"/>
      <c r="U27" s="175"/>
      <c r="V27" s="175"/>
      <c r="W27" s="168"/>
      <c r="X27" s="174"/>
      <c r="Y27" s="175"/>
      <c r="Z27" s="175"/>
      <c r="AA27" s="170"/>
      <c r="AB27" s="105">
        <f>IF(D27+H27+L27+P27+T27+X27=0,"",D27+H27+L27+P27+T27+X27)</f>
        <v>10</v>
      </c>
      <c r="AC27" s="101">
        <f>IF(E27+I27+M27+Q27+U27+Y27=0,"",E27+I27+M27+Q27+U27+Y27)</f>
        <v>6</v>
      </c>
      <c r="AD27" s="101">
        <f>IF(F27+J27+N27+R27+V27+Z27=0,"",F27+J27+N27+R27+V27+Z27)</f>
        <v>3</v>
      </c>
      <c r="AE27" s="102" t="s">
        <v>38</v>
      </c>
    </row>
    <row r="28" spans="1:31" ht="15.75" customHeight="1" x14ac:dyDescent="0.25">
      <c r="A28" s="161" t="s">
        <v>120</v>
      </c>
      <c r="B28" s="108" t="s">
        <v>0</v>
      </c>
      <c r="C28" s="173" t="s">
        <v>61</v>
      </c>
      <c r="D28" s="174"/>
      <c r="E28" s="175"/>
      <c r="F28" s="175"/>
      <c r="G28" s="164"/>
      <c r="H28" s="174">
        <v>12</v>
      </c>
      <c r="I28" s="175"/>
      <c r="J28" s="175">
        <v>3</v>
      </c>
      <c r="K28" s="164" t="s">
        <v>0</v>
      </c>
      <c r="L28" s="174"/>
      <c r="M28" s="175"/>
      <c r="N28" s="175"/>
      <c r="O28" s="164"/>
      <c r="P28" s="174"/>
      <c r="Q28" s="175"/>
      <c r="R28" s="175"/>
      <c r="S28" s="171"/>
      <c r="T28" s="176"/>
      <c r="U28" s="175"/>
      <c r="V28" s="175"/>
      <c r="W28" s="168"/>
      <c r="X28" s="174"/>
      <c r="Y28" s="175"/>
      <c r="Z28" s="175"/>
      <c r="AA28" s="170"/>
      <c r="AB28" s="105">
        <f t="shared" si="3"/>
        <v>12</v>
      </c>
      <c r="AC28" s="101" t="str">
        <f t="shared" si="4"/>
        <v/>
      </c>
      <c r="AD28" s="101">
        <f t="shared" si="5"/>
        <v>3</v>
      </c>
      <c r="AE28" s="102" t="s">
        <v>38</v>
      </c>
    </row>
    <row r="29" spans="1:31" ht="15.75" customHeight="1" x14ac:dyDescent="0.3">
      <c r="A29" s="161" t="s">
        <v>106</v>
      </c>
      <c r="B29" s="108" t="s">
        <v>0</v>
      </c>
      <c r="C29" s="173" t="s">
        <v>62</v>
      </c>
      <c r="D29" s="174"/>
      <c r="E29" s="175"/>
      <c r="F29" s="175"/>
      <c r="G29" s="164"/>
      <c r="H29" s="174">
        <v>12</v>
      </c>
      <c r="I29" s="175"/>
      <c r="J29" s="175">
        <v>3</v>
      </c>
      <c r="K29" s="164" t="s">
        <v>0</v>
      </c>
      <c r="L29" s="174"/>
      <c r="M29" s="175"/>
      <c r="N29" s="175"/>
      <c r="O29" s="164"/>
      <c r="P29" s="174"/>
      <c r="Q29" s="175"/>
      <c r="R29" s="175"/>
      <c r="S29" s="171"/>
      <c r="T29" s="176"/>
      <c r="U29" s="175"/>
      <c r="V29" s="175"/>
      <c r="W29" s="177"/>
      <c r="X29" s="174"/>
      <c r="Y29" s="175"/>
      <c r="Z29" s="175"/>
      <c r="AA29" s="178"/>
      <c r="AB29" s="105">
        <f t="shared" si="3"/>
        <v>12</v>
      </c>
      <c r="AC29" s="101" t="str">
        <f t="shared" si="4"/>
        <v/>
      </c>
      <c r="AD29" s="101">
        <f t="shared" si="5"/>
        <v>3</v>
      </c>
      <c r="AE29" s="102" t="s">
        <v>38</v>
      </c>
    </row>
    <row r="30" spans="1:31" ht="15.75" customHeight="1" x14ac:dyDescent="0.3">
      <c r="A30" s="161" t="s">
        <v>126</v>
      </c>
      <c r="B30" s="108" t="s">
        <v>0</v>
      </c>
      <c r="C30" s="173" t="s">
        <v>63</v>
      </c>
      <c r="D30" s="174"/>
      <c r="E30" s="175"/>
      <c r="F30" s="175"/>
      <c r="G30" s="164"/>
      <c r="H30" s="174"/>
      <c r="I30" s="175"/>
      <c r="J30" s="175"/>
      <c r="K30" s="164"/>
      <c r="L30" s="174"/>
      <c r="M30" s="175"/>
      <c r="N30" s="175"/>
      <c r="O30" s="164"/>
      <c r="P30" s="174">
        <v>8</v>
      </c>
      <c r="Q30" s="175"/>
      <c r="R30" s="175">
        <v>2</v>
      </c>
      <c r="S30" s="171" t="s">
        <v>79</v>
      </c>
      <c r="T30" s="176"/>
      <c r="U30" s="175"/>
      <c r="V30" s="175"/>
      <c r="W30" s="177"/>
      <c r="X30" s="174"/>
      <c r="Y30" s="175"/>
      <c r="Z30" s="175"/>
      <c r="AA30" s="178"/>
      <c r="AB30" s="105">
        <f t="shared" si="3"/>
        <v>8</v>
      </c>
      <c r="AC30" s="101" t="str">
        <f t="shared" si="4"/>
        <v/>
      </c>
      <c r="AD30" s="101">
        <f t="shared" si="5"/>
        <v>2</v>
      </c>
      <c r="AE30" s="102" t="s">
        <v>38</v>
      </c>
    </row>
    <row r="31" spans="1:31" ht="15.75" customHeight="1" x14ac:dyDescent="0.3">
      <c r="A31" s="161" t="s">
        <v>107</v>
      </c>
      <c r="B31" s="108" t="s">
        <v>0</v>
      </c>
      <c r="C31" s="173" t="s">
        <v>64</v>
      </c>
      <c r="D31" s="174">
        <v>10</v>
      </c>
      <c r="E31" s="175">
        <v>10</v>
      </c>
      <c r="F31" s="175">
        <v>5</v>
      </c>
      <c r="G31" s="164" t="s">
        <v>0</v>
      </c>
      <c r="H31" s="174"/>
      <c r="I31" s="175"/>
      <c r="J31" s="175"/>
      <c r="K31" s="164"/>
      <c r="L31" s="174"/>
      <c r="M31" s="175"/>
      <c r="N31" s="175"/>
      <c r="O31" s="164"/>
      <c r="P31" s="174"/>
      <c r="Q31" s="175"/>
      <c r="R31" s="175"/>
      <c r="S31" s="171"/>
      <c r="T31" s="176"/>
      <c r="U31" s="175"/>
      <c r="V31" s="175"/>
      <c r="W31" s="177"/>
      <c r="X31" s="174"/>
      <c r="Y31" s="175"/>
      <c r="Z31" s="175"/>
      <c r="AA31" s="178"/>
      <c r="AB31" s="105">
        <f t="shared" si="3"/>
        <v>10</v>
      </c>
      <c r="AC31" s="101">
        <f t="shared" si="4"/>
        <v>10</v>
      </c>
      <c r="AD31" s="101">
        <f t="shared" si="5"/>
        <v>5</v>
      </c>
      <c r="AE31" s="102" t="s">
        <v>38</v>
      </c>
    </row>
    <row r="32" spans="1:31" ht="15.75" customHeight="1" x14ac:dyDescent="0.3">
      <c r="A32" s="161" t="s">
        <v>108</v>
      </c>
      <c r="B32" s="108" t="s">
        <v>0</v>
      </c>
      <c r="C32" s="173" t="s">
        <v>65</v>
      </c>
      <c r="D32" s="174">
        <v>16</v>
      </c>
      <c r="E32" s="175"/>
      <c r="F32" s="175">
        <v>4</v>
      </c>
      <c r="G32" s="164" t="s">
        <v>0</v>
      </c>
      <c r="H32" s="174"/>
      <c r="I32" s="175"/>
      <c r="J32" s="175"/>
      <c r="K32" s="164"/>
      <c r="L32" s="174"/>
      <c r="M32" s="175"/>
      <c r="N32" s="175"/>
      <c r="O32" s="164"/>
      <c r="P32" s="174"/>
      <c r="Q32" s="175"/>
      <c r="R32" s="175"/>
      <c r="S32" s="164"/>
      <c r="T32" s="174"/>
      <c r="U32" s="175"/>
      <c r="V32" s="175"/>
      <c r="W32" s="177"/>
      <c r="X32" s="174"/>
      <c r="Y32" s="175"/>
      <c r="Z32" s="175"/>
      <c r="AA32" s="178"/>
      <c r="AB32" s="105">
        <f t="shared" si="3"/>
        <v>16</v>
      </c>
      <c r="AC32" s="101" t="str">
        <f t="shared" si="4"/>
        <v/>
      </c>
      <c r="AD32" s="101">
        <f t="shared" si="5"/>
        <v>4</v>
      </c>
      <c r="AE32" s="102" t="s">
        <v>38</v>
      </c>
    </row>
    <row r="33" spans="1:31" ht="15.75" customHeight="1" x14ac:dyDescent="0.3">
      <c r="A33" s="161" t="s">
        <v>127</v>
      </c>
      <c r="B33" s="108" t="s">
        <v>0</v>
      </c>
      <c r="C33" s="173" t="s">
        <v>66</v>
      </c>
      <c r="D33" s="174"/>
      <c r="E33" s="175"/>
      <c r="F33" s="175"/>
      <c r="G33" s="164"/>
      <c r="H33" s="174"/>
      <c r="I33" s="175"/>
      <c r="J33" s="175"/>
      <c r="K33" s="164"/>
      <c r="L33" s="174">
        <v>8</v>
      </c>
      <c r="M33" s="175"/>
      <c r="N33" s="175">
        <v>2</v>
      </c>
      <c r="O33" s="164" t="s">
        <v>79</v>
      </c>
      <c r="P33" s="174"/>
      <c r="Q33" s="175"/>
      <c r="R33" s="175"/>
      <c r="S33" s="164"/>
      <c r="T33" s="174"/>
      <c r="U33" s="175"/>
      <c r="V33" s="175"/>
      <c r="W33" s="177"/>
      <c r="X33" s="174"/>
      <c r="Y33" s="175"/>
      <c r="Z33" s="175"/>
      <c r="AA33" s="178"/>
      <c r="AB33" s="105">
        <f t="shared" si="3"/>
        <v>8</v>
      </c>
      <c r="AC33" s="101" t="str">
        <f t="shared" si="4"/>
        <v/>
      </c>
      <c r="AD33" s="101">
        <f t="shared" si="5"/>
        <v>2</v>
      </c>
      <c r="AE33" s="102" t="s">
        <v>38</v>
      </c>
    </row>
    <row r="34" spans="1:31" ht="15.75" customHeight="1" x14ac:dyDescent="0.3">
      <c r="A34" s="161" t="s">
        <v>140</v>
      </c>
      <c r="B34" s="108" t="s">
        <v>0</v>
      </c>
      <c r="C34" s="173" t="s">
        <v>89</v>
      </c>
      <c r="D34" s="174"/>
      <c r="E34" s="175"/>
      <c r="F34" s="175"/>
      <c r="G34" s="164"/>
      <c r="H34" s="174"/>
      <c r="I34" s="175"/>
      <c r="J34" s="175"/>
      <c r="K34" s="164"/>
      <c r="L34" s="174">
        <v>10</v>
      </c>
      <c r="M34" s="175"/>
      <c r="N34" s="175">
        <v>2</v>
      </c>
      <c r="O34" s="164" t="s">
        <v>79</v>
      </c>
      <c r="P34" s="174"/>
      <c r="Q34" s="175"/>
      <c r="R34" s="175"/>
      <c r="S34" s="164"/>
      <c r="T34" s="174"/>
      <c r="U34" s="175"/>
      <c r="V34" s="175"/>
      <c r="W34" s="177"/>
      <c r="X34" s="174"/>
      <c r="Y34" s="175"/>
      <c r="Z34" s="175"/>
      <c r="AA34" s="178"/>
      <c r="AB34" s="105">
        <f t="shared" si="3"/>
        <v>10</v>
      </c>
      <c r="AC34" s="101" t="str">
        <f t="shared" si="4"/>
        <v/>
      </c>
      <c r="AD34" s="101">
        <f t="shared" si="5"/>
        <v>2</v>
      </c>
      <c r="AE34" s="102" t="s">
        <v>38</v>
      </c>
    </row>
    <row r="35" spans="1:31" ht="15.75" customHeight="1" x14ac:dyDescent="0.3">
      <c r="A35" s="161" t="s">
        <v>141</v>
      </c>
      <c r="B35" s="108" t="s">
        <v>0</v>
      </c>
      <c r="C35" s="173" t="s">
        <v>67</v>
      </c>
      <c r="D35" s="174"/>
      <c r="E35" s="175"/>
      <c r="F35" s="175"/>
      <c r="G35" s="164"/>
      <c r="H35" s="174"/>
      <c r="I35" s="175"/>
      <c r="J35" s="175"/>
      <c r="K35" s="164"/>
      <c r="L35" s="174"/>
      <c r="M35" s="175"/>
      <c r="N35" s="175"/>
      <c r="O35" s="164"/>
      <c r="P35" s="174">
        <v>10</v>
      </c>
      <c r="Q35" s="175"/>
      <c r="R35" s="175">
        <v>2</v>
      </c>
      <c r="S35" s="164" t="s">
        <v>79</v>
      </c>
      <c r="T35" s="176"/>
      <c r="U35" s="175"/>
      <c r="V35" s="175"/>
      <c r="W35" s="177"/>
      <c r="X35" s="174"/>
      <c r="Y35" s="175"/>
      <c r="Z35" s="175"/>
      <c r="AA35" s="178"/>
      <c r="AB35" s="105">
        <f t="shared" ref="AB35" si="6">IF(D35+H35+L35+P35+T35+X35=0,"",D35+H35+L35+P35+T35+X35)</f>
        <v>10</v>
      </c>
      <c r="AC35" s="101" t="str">
        <f t="shared" ref="AC35" si="7">IF(E35+I35+M35+Q35+U35+Y35=0,"",E35+I35+M35+Q35+U35+Y35)</f>
        <v/>
      </c>
      <c r="AD35" s="101">
        <f t="shared" ref="AD35" si="8">IF(F35+J35+N35+R35+V35+Z35=0,"",F35+J35+N35+R35+V35+Z35)</f>
        <v>2</v>
      </c>
      <c r="AE35" s="102" t="s">
        <v>38</v>
      </c>
    </row>
    <row r="36" spans="1:31" ht="15.75" customHeight="1" x14ac:dyDescent="0.3">
      <c r="A36" s="161" t="s">
        <v>128</v>
      </c>
      <c r="B36" s="108" t="s">
        <v>0</v>
      </c>
      <c r="C36" s="173" t="s">
        <v>90</v>
      </c>
      <c r="D36" s="174"/>
      <c r="E36" s="175"/>
      <c r="F36" s="175"/>
      <c r="G36" s="164"/>
      <c r="H36" s="174"/>
      <c r="I36" s="175"/>
      <c r="J36" s="175"/>
      <c r="K36" s="164"/>
      <c r="L36" s="174"/>
      <c r="M36" s="175"/>
      <c r="N36" s="175"/>
      <c r="O36" s="164"/>
      <c r="P36" s="174">
        <v>10</v>
      </c>
      <c r="Q36" s="175"/>
      <c r="R36" s="175">
        <v>2</v>
      </c>
      <c r="S36" s="164" t="s">
        <v>79</v>
      </c>
      <c r="T36" s="176"/>
      <c r="U36" s="175"/>
      <c r="V36" s="175"/>
      <c r="W36" s="177"/>
      <c r="X36" s="174"/>
      <c r="Y36" s="175"/>
      <c r="Z36" s="175"/>
      <c r="AA36" s="178"/>
      <c r="AB36" s="105">
        <f t="shared" si="3"/>
        <v>10</v>
      </c>
      <c r="AC36" s="101" t="str">
        <f t="shared" si="4"/>
        <v/>
      </c>
      <c r="AD36" s="101">
        <f t="shared" si="5"/>
        <v>2</v>
      </c>
      <c r="AE36" s="102" t="s">
        <v>38</v>
      </c>
    </row>
    <row r="37" spans="1:31" ht="15.75" customHeight="1" x14ac:dyDescent="0.3">
      <c r="A37" s="179" t="s">
        <v>154</v>
      </c>
      <c r="B37" s="108" t="s">
        <v>0</v>
      </c>
      <c r="C37" s="180" t="s">
        <v>68</v>
      </c>
      <c r="D37" s="174"/>
      <c r="E37" s="175"/>
      <c r="F37" s="175"/>
      <c r="G37" s="164"/>
      <c r="H37" s="174"/>
      <c r="I37" s="175"/>
      <c r="J37" s="175"/>
      <c r="K37" s="164"/>
      <c r="L37" s="174"/>
      <c r="M37" s="175"/>
      <c r="N37" s="175"/>
      <c r="O37" s="164"/>
      <c r="P37" s="174">
        <v>12</v>
      </c>
      <c r="Q37" s="175"/>
      <c r="R37" s="175">
        <v>3</v>
      </c>
      <c r="S37" s="171" t="s">
        <v>0</v>
      </c>
      <c r="T37" s="176"/>
      <c r="U37" s="175"/>
      <c r="V37" s="175"/>
      <c r="W37" s="177"/>
      <c r="X37" s="174"/>
      <c r="Y37" s="175"/>
      <c r="Z37" s="175"/>
      <c r="AA37" s="178"/>
      <c r="AB37" s="105">
        <f t="shared" ref="AB37" si="9">IF(D37+H37+L37+P37+T37+X37=0,"",D37+H37+L37+P37+T37+X37)</f>
        <v>12</v>
      </c>
      <c r="AC37" s="101" t="str">
        <f t="shared" ref="AC37" si="10">IF(E37+I37+M37+Q37+U37+Y37=0,"",E37+I37+M37+Q37+U37+Y37)</f>
        <v/>
      </c>
      <c r="AD37" s="101">
        <f t="shared" ref="AD37" si="11">IF(F37+J37+N37+R37+V37+Z37=0,"",F37+J37+N37+R37+V37+Z37)</f>
        <v>3</v>
      </c>
      <c r="AE37" s="102" t="s">
        <v>38</v>
      </c>
    </row>
    <row r="38" spans="1:31" ht="15.75" customHeight="1" x14ac:dyDescent="0.3">
      <c r="A38" s="181" t="s">
        <v>142</v>
      </c>
      <c r="B38" s="108" t="s">
        <v>0</v>
      </c>
      <c r="C38" s="182" t="s">
        <v>91</v>
      </c>
      <c r="D38" s="174">
        <v>8</v>
      </c>
      <c r="E38" s="175"/>
      <c r="F38" s="175">
        <v>2</v>
      </c>
      <c r="G38" s="164" t="s">
        <v>79</v>
      </c>
      <c r="H38" s="174"/>
      <c r="I38" s="175"/>
      <c r="J38" s="175"/>
      <c r="K38" s="164"/>
      <c r="L38" s="174"/>
      <c r="M38" s="175"/>
      <c r="N38" s="175"/>
      <c r="O38" s="164"/>
      <c r="P38" s="174"/>
      <c r="Q38" s="175"/>
      <c r="R38" s="175"/>
      <c r="S38" s="171"/>
      <c r="T38" s="176"/>
      <c r="U38" s="175"/>
      <c r="V38" s="175"/>
      <c r="W38" s="177"/>
      <c r="X38" s="174"/>
      <c r="Y38" s="175"/>
      <c r="Z38" s="175"/>
      <c r="AA38" s="178"/>
      <c r="AB38" s="105">
        <f t="shared" ref="AB38" si="12">IF(D38+H38+L38+P38+T38+X38=0,"",D38+H38+L38+P38+T38+X38)</f>
        <v>8</v>
      </c>
      <c r="AC38" s="101" t="str">
        <f t="shared" ref="AC38" si="13">IF(E38+I38+M38+Q38+U38+Y38=0,"",E38+I38+M38+Q38+U38+Y38)</f>
        <v/>
      </c>
      <c r="AD38" s="101">
        <f t="shared" ref="AD38" si="14">IF(F38+J38+N38+R38+V38+Z38=0,"",F38+J38+N38+R38+V38+Z38)</f>
        <v>2</v>
      </c>
      <c r="AE38" s="102" t="s">
        <v>38</v>
      </c>
    </row>
    <row r="39" spans="1:31" ht="15.75" customHeight="1" x14ac:dyDescent="0.3">
      <c r="A39" s="181"/>
      <c r="B39" s="108"/>
      <c r="C39" s="180"/>
      <c r="D39" s="174"/>
      <c r="E39" s="175"/>
      <c r="F39" s="175"/>
      <c r="G39" s="164"/>
      <c r="H39" s="174"/>
      <c r="I39" s="175"/>
      <c r="J39" s="175"/>
      <c r="K39" s="164"/>
      <c r="L39" s="174"/>
      <c r="M39" s="175"/>
      <c r="N39" s="175"/>
      <c r="O39" s="164"/>
      <c r="P39" s="174"/>
      <c r="Q39" s="175"/>
      <c r="R39" s="175"/>
      <c r="S39" s="183"/>
      <c r="T39" s="176"/>
      <c r="U39" s="175"/>
      <c r="V39" s="175"/>
      <c r="W39" s="177"/>
      <c r="X39" s="174"/>
      <c r="Y39" s="175"/>
      <c r="Z39" s="175"/>
      <c r="AA39" s="178"/>
      <c r="AB39" s="105"/>
      <c r="AC39" s="101"/>
      <c r="AD39" s="101"/>
      <c r="AE39" s="102"/>
    </row>
    <row r="40" spans="1:31" ht="15.75" customHeight="1" x14ac:dyDescent="0.3">
      <c r="A40" s="181"/>
      <c r="B40" s="108" t="s">
        <v>44</v>
      </c>
      <c r="C40" s="180" t="s">
        <v>83</v>
      </c>
      <c r="D40" s="174"/>
      <c r="E40" s="175"/>
      <c r="F40" s="175"/>
      <c r="G40" s="164"/>
      <c r="H40" s="174"/>
      <c r="I40" s="175"/>
      <c r="J40" s="175">
        <v>2</v>
      </c>
      <c r="K40" s="164" t="s">
        <v>84</v>
      </c>
      <c r="L40" s="174"/>
      <c r="M40" s="175"/>
      <c r="N40" s="175">
        <v>2</v>
      </c>
      <c r="O40" s="164" t="s">
        <v>84</v>
      </c>
      <c r="P40" s="174"/>
      <c r="Q40" s="175"/>
      <c r="R40" s="175">
        <v>2</v>
      </c>
      <c r="S40" s="171" t="s">
        <v>84</v>
      </c>
      <c r="T40" s="176"/>
      <c r="U40" s="175"/>
      <c r="V40" s="175"/>
      <c r="W40" s="177"/>
      <c r="X40" s="174"/>
      <c r="Y40" s="175"/>
      <c r="Z40" s="175"/>
      <c r="AA40" s="178"/>
      <c r="AB40" s="105" t="str">
        <f t="shared" ref="AB40" si="15">IF(D40+H40+L40+P40+T40+X40=0,"",D40+H40+L40+P40+T40+X40)</f>
        <v/>
      </c>
      <c r="AC40" s="101" t="str">
        <f t="shared" ref="AC40" si="16">IF(E40+I40+M40+Q40+U40+Y40=0,"",E40+I40+M40+Q40+U40+Y40)</f>
        <v/>
      </c>
      <c r="AD40" s="101">
        <f t="shared" ref="AD40" si="17">IF(F40+J40+N40+R40+V40+Z40=0,"",F40+J40+N40+R40+V40+Z40)</f>
        <v>6</v>
      </c>
      <c r="AE40" s="102" t="s">
        <v>38</v>
      </c>
    </row>
    <row r="41" spans="1:31" ht="15.75" customHeight="1" x14ac:dyDescent="0.3">
      <c r="A41" s="184"/>
      <c r="B41" s="108"/>
      <c r="C41" s="180"/>
      <c r="D41" s="174"/>
      <c r="E41" s="175"/>
      <c r="F41" s="175"/>
      <c r="G41" s="164"/>
      <c r="H41" s="174"/>
      <c r="I41" s="175"/>
      <c r="J41" s="175"/>
      <c r="K41" s="164"/>
      <c r="L41" s="174"/>
      <c r="M41" s="175"/>
      <c r="N41" s="175"/>
      <c r="O41" s="164"/>
      <c r="P41" s="174"/>
      <c r="Q41" s="175"/>
      <c r="R41" s="175"/>
      <c r="S41" s="164"/>
      <c r="T41" s="176"/>
      <c r="U41" s="175"/>
      <c r="V41" s="175"/>
      <c r="W41" s="177"/>
      <c r="X41" s="174"/>
      <c r="Y41" s="175"/>
      <c r="Z41" s="175"/>
      <c r="AA41" s="178"/>
      <c r="AB41" s="105"/>
      <c r="AC41" s="101"/>
      <c r="AD41" s="101"/>
      <c r="AE41" s="102"/>
    </row>
    <row r="42" spans="1:31" s="160" customFormat="1" ht="15.75" customHeight="1" thickBot="1" x14ac:dyDescent="0.35">
      <c r="A42" s="86"/>
      <c r="B42" s="11"/>
      <c r="C42" s="7" t="s">
        <v>26</v>
      </c>
      <c r="D42" s="17">
        <f>SUM(D20:D41)</f>
        <v>34</v>
      </c>
      <c r="E42" s="14">
        <f>SUM(E20:E41)</f>
        <v>10</v>
      </c>
      <c r="F42" s="14">
        <f>SUM(F20:F41)</f>
        <v>11</v>
      </c>
      <c r="G42" s="103" t="s">
        <v>38</v>
      </c>
      <c r="H42" s="18">
        <f>SUM(H20:H41)</f>
        <v>52</v>
      </c>
      <c r="I42" s="14">
        <f>SUM(I20:I41)</f>
        <v>0</v>
      </c>
      <c r="J42" s="14">
        <f>SUM(J20:J41)</f>
        <v>15</v>
      </c>
      <c r="K42" s="103" t="s">
        <v>38</v>
      </c>
      <c r="L42" s="17">
        <f>SUM(L20:L41)</f>
        <v>64</v>
      </c>
      <c r="M42" s="14">
        <f>SUM(M20:M41)</f>
        <v>6</v>
      </c>
      <c r="N42" s="14">
        <f>SUM(N20:N41)</f>
        <v>19</v>
      </c>
      <c r="O42" s="103" t="s">
        <v>38</v>
      </c>
      <c r="P42" s="18">
        <f>SUM(P20:P41)</f>
        <v>70</v>
      </c>
      <c r="Q42" s="14">
        <f>SUM(Q20:Q41)</f>
        <v>0</v>
      </c>
      <c r="R42" s="14">
        <f>SUM(R20:R41)</f>
        <v>18</v>
      </c>
      <c r="S42" s="103" t="s">
        <v>38</v>
      </c>
      <c r="T42" s="18">
        <f>SUM(T20:T41)</f>
        <v>0</v>
      </c>
      <c r="U42" s="14">
        <f>SUM(U20:U41)</f>
        <v>0</v>
      </c>
      <c r="V42" s="14">
        <f>SUM(V20:V41)</f>
        <v>0</v>
      </c>
      <c r="W42" s="103" t="s">
        <v>38</v>
      </c>
      <c r="X42" s="17">
        <f>SUM(X20:X41)</f>
        <v>0</v>
      </c>
      <c r="Y42" s="14">
        <f>SUM(Y20:Y41)</f>
        <v>0</v>
      </c>
      <c r="Z42" s="14">
        <f>SUM(Z20:Z41)</f>
        <v>0</v>
      </c>
      <c r="AA42" s="19" t="s">
        <v>38</v>
      </c>
      <c r="AB42" s="91">
        <f>SUM(AB20:AB41)</f>
        <v>220</v>
      </c>
      <c r="AC42" s="14">
        <f>SUM(AC20:AC41)</f>
        <v>16</v>
      </c>
      <c r="AD42" s="14">
        <f>SUM(AD20:AD41)</f>
        <v>63</v>
      </c>
      <c r="AE42" s="103" t="s">
        <v>38</v>
      </c>
    </row>
    <row r="43" spans="1:31" s="160" customFormat="1" ht="15.75" customHeight="1" thickBot="1" x14ac:dyDescent="0.35">
      <c r="A43" s="112"/>
      <c r="B43" s="47"/>
      <c r="C43" s="26" t="s">
        <v>24</v>
      </c>
      <c r="D43" s="27">
        <f>D18+D42</f>
        <v>90</v>
      </c>
      <c r="E43" s="28">
        <f>E18+E42</f>
        <v>14</v>
      </c>
      <c r="F43" s="28">
        <f>F18+F42</f>
        <v>28</v>
      </c>
      <c r="G43" s="29" t="s">
        <v>38</v>
      </c>
      <c r="H43" s="30">
        <f>H18+H42</f>
        <v>76</v>
      </c>
      <c r="I43" s="28">
        <f>I18+I42</f>
        <v>8</v>
      </c>
      <c r="J43" s="28">
        <f>J18+J42</f>
        <v>25</v>
      </c>
      <c r="K43" s="29" t="s">
        <v>38</v>
      </c>
      <c r="L43" s="27">
        <f>L18+L42</f>
        <v>64</v>
      </c>
      <c r="M43" s="28">
        <f>M18+M42</f>
        <v>6</v>
      </c>
      <c r="N43" s="28">
        <f>N18+N42</f>
        <v>19</v>
      </c>
      <c r="O43" s="29" t="s">
        <v>38</v>
      </c>
      <c r="P43" s="30">
        <f>P18+P42</f>
        <v>70</v>
      </c>
      <c r="Q43" s="28">
        <f>Q18+Q42</f>
        <v>0</v>
      </c>
      <c r="R43" s="28">
        <f>R18+R42</f>
        <v>18</v>
      </c>
      <c r="S43" s="104" t="s">
        <v>38</v>
      </c>
      <c r="T43" s="30">
        <f>T18+T42</f>
        <v>0</v>
      </c>
      <c r="U43" s="28">
        <f>U18+U42</f>
        <v>0</v>
      </c>
      <c r="V43" s="28">
        <f>V18+V42</f>
        <v>0</v>
      </c>
      <c r="W43" s="29" t="s">
        <v>38</v>
      </c>
      <c r="X43" s="27">
        <f>X18+X42</f>
        <v>0</v>
      </c>
      <c r="Y43" s="28">
        <f>Y18+Y42</f>
        <v>0</v>
      </c>
      <c r="Z43" s="28">
        <f>Z18+Z42</f>
        <v>0</v>
      </c>
      <c r="AA43" s="71" t="s">
        <v>38</v>
      </c>
      <c r="AB43" s="92">
        <f>AB18+AB42</f>
        <v>300</v>
      </c>
      <c r="AC43" s="28">
        <f>AC18+AC42</f>
        <v>28</v>
      </c>
      <c r="AD43" s="28">
        <f>AD18+AD42</f>
        <v>90</v>
      </c>
      <c r="AE43" s="29" t="s">
        <v>38</v>
      </c>
    </row>
    <row r="44" spans="1:31" ht="15.75" customHeight="1" thickBot="1" x14ac:dyDescent="0.35">
      <c r="A44" s="87"/>
      <c r="B44" s="20"/>
      <c r="C44" s="35"/>
      <c r="D44" s="36"/>
      <c r="E44" s="36"/>
      <c r="F44" s="90"/>
      <c r="G44" s="40"/>
      <c r="H44" s="36"/>
      <c r="I44" s="36"/>
      <c r="J44" s="90"/>
      <c r="K44" s="38"/>
      <c r="L44" s="36"/>
      <c r="M44" s="36"/>
      <c r="N44" s="90"/>
      <c r="O44" s="40"/>
      <c r="P44" s="36"/>
      <c r="Q44" s="36"/>
      <c r="R44" s="90"/>
      <c r="S44" s="38"/>
      <c r="T44" s="39"/>
      <c r="U44" s="37"/>
      <c r="V44" s="90"/>
      <c r="W44" s="90"/>
      <c r="X44" s="37"/>
      <c r="Y44" s="37"/>
      <c r="Z44" s="90"/>
      <c r="AA44" s="90"/>
      <c r="AB44" s="36"/>
      <c r="AC44" s="36"/>
      <c r="AD44" s="90"/>
      <c r="AE44" s="111"/>
    </row>
    <row r="45" spans="1:31" ht="15.75" customHeight="1" thickTop="1" thickBot="1" x14ac:dyDescent="0.35">
      <c r="A45" s="88" t="s">
        <v>4</v>
      </c>
      <c r="B45" s="72"/>
      <c r="C45" s="96" t="s">
        <v>7</v>
      </c>
      <c r="D45" s="185"/>
      <c r="E45" s="186"/>
      <c r="F45" s="186"/>
      <c r="G45" s="186"/>
      <c r="H45" s="186"/>
      <c r="I45" s="186"/>
      <c r="J45" s="186"/>
      <c r="K45" s="186"/>
      <c r="L45" s="186"/>
      <c r="M45" s="186"/>
      <c r="N45" s="186"/>
      <c r="O45" s="186"/>
      <c r="P45" s="186"/>
      <c r="Q45" s="186"/>
      <c r="R45" s="186"/>
      <c r="S45" s="186"/>
      <c r="T45" s="186"/>
      <c r="U45" s="186"/>
      <c r="V45" s="186"/>
      <c r="W45" s="186"/>
      <c r="X45" s="186"/>
      <c r="Y45" s="186"/>
      <c r="Z45" s="186"/>
      <c r="AA45" s="186"/>
      <c r="AB45" s="187"/>
      <c r="AC45" s="188"/>
      <c r="AD45" s="188"/>
      <c r="AE45" s="189"/>
    </row>
    <row r="46" spans="1:31" s="195" customFormat="1" ht="15.75" customHeight="1" x14ac:dyDescent="0.3">
      <c r="A46" s="190" t="s">
        <v>109</v>
      </c>
      <c r="B46" s="93" t="s">
        <v>44</v>
      </c>
      <c r="C46" s="191" t="s">
        <v>78</v>
      </c>
      <c r="D46" s="192"/>
      <c r="E46" s="193"/>
      <c r="F46" s="193"/>
      <c r="G46" s="194"/>
      <c r="H46" s="192">
        <v>6</v>
      </c>
      <c r="I46" s="193"/>
      <c r="J46" s="193">
        <v>2</v>
      </c>
      <c r="K46" s="194" t="s">
        <v>84</v>
      </c>
      <c r="L46" s="192"/>
      <c r="M46" s="193"/>
      <c r="N46" s="193"/>
      <c r="O46" s="194"/>
      <c r="P46" s="192"/>
      <c r="Q46" s="193"/>
      <c r="R46" s="193"/>
      <c r="S46" s="194"/>
      <c r="T46" s="192"/>
      <c r="U46" s="193"/>
      <c r="V46" s="193"/>
      <c r="W46" s="194"/>
      <c r="X46" s="192"/>
      <c r="Y46" s="193"/>
      <c r="Z46" s="193"/>
      <c r="AA46" s="194"/>
      <c r="AB46" s="106">
        <f t="shared" ref="AB46:AB50" si="18">IF(D46+H46+L46+P46+T46+X46=0,"",D46+H46+L46+P46+T46+X46)</f>
        <v>6</v>
      </c>
      <c r="AC46" s="55" t="str">
        <f t="shared" ref="AC46:AC50" si="19">IF(E46+I46+M46+Q46+U46+Y46=0,"",E46+I46+M46+Q46+U46+Y46)</f>
        <v/>
      </c>
      <c r="AD46" s="55">
        <f t="shared" ref="AD46:AD50" si="20">IF(F46+J46+N46+R46+V46+Z46=0,"",F46+J46+N46+R46+V46+Z46)</f>
        <v>2</v>
      </c>
      <c r="AE46" s="56" t="s">
        <v>38</v>
      </c>
    </row>
    <row r="47" spans="1:31" s="195" customFormat="1" ht="15.75" customHeight="1" x14ac:dyDescent="0.3">
      <c r="A47" s="161" t="s">
        <v>110</v>
      </c>
      <c r="B47" s="16" t="s">
        <v>44</v>
      </c>
      <c r="C47" s="162" t="s">
        <v>92</v>
      </c>
      <c r="D47" s="174"/>
      <c r="E47" s="175"/>
      <c r="F47" s="175"/>
      <c r="G47" s="196"/>
      <c r="H47" s="174">
        <v>6</v>
      </c>
      <c r="I47" s="175"/>
      <c r="J47" s="175">
        <v>2</v>
      </c>
      <c r="K47" s="196" t="s">
        <v>84</v>
      </c>
      <c r="L47" s="174"/>
      <c r="M47" s="175"/>
      <c r="N47" s="175"/>
      <c r="O47" s="196"/>
      <c r="P47" s="174"/>
      <c r="Q47" s="175"/>
      <c r="R47" s="175"/>
      <c r="S47" s="196"/>
      <c r="T47" s="174"/>
      <c r="U47" s="175"/>
      <c r="V47" s="175"/>
      <c r="W47" s="196"/>
      <c r="X47" s="174"/>
      <c r="Y47" s="175"/>
      <c r="Z47" s="175"/>
      <c r="AA47" s="196"/>
      <c r="AB47" s="105">
        <f t="shared" si="18"/>
        <v>6</v>
      </c>
      <c r="AC47" s="101" t="str">
        <f t="shared" si="19"/>
        <v/>
      </c>
      <c r="AD47" s="101">
        <f t="shared" si="20"/>
        <v>2</v>
      </c>
      <c r="AE47" s="102" t="s">
        <v>38</v>
      </c>
    </row>
    <row r="48" spans="1:31" s="195" customFormat="1" ht="15.75" customHeight="1" x14ac:dyDescent="0.3">
      <c r="A48" s="161" t="s">
        <v>112</v>
      </c>
      <c r="B48" s="16" t="s">
        <v>44</v>
      </c>
      <c r="C48" s="162" t="s">
        <v>97</v>
      </c>
      <c r="D48" s="174"/>
      <c r="E48" s="175"/>
      <c r="F48" s="175"/>
      <c r="G48" s="196"/>
      <c r="H48" s="174"/>
      <c r="I48" s="175"/>
      <c r="J48" s="175"/>
      <c r="K48" s="196"/>
      <c r="L48" s="174">
        <v>6</v>
      </c>
      <c r="M48" s="175"/>
      <c r="N48" s="175">
        <v>2</v>
      </c>
      <c r="O48" s="196" t="s">
        <v>84</v>
      </c>
      <c r="P48" s="174"/>
      <c r="Q48" s="175"/>
      <c r="R48" s="175"/>
      <c r="S48" s="196"/>
      <c r="T48" s="174"/>
      <c r="U48" s="175"/>
      <c r="V48" s="175"/>
      <c r="W48" s="196"/>
      <c r="X48" s="174"/>
      <c r="Y48" s="175"/>
      <c r="Z48" s="175"/>
      <c r="AA48" s="196"/>
      <c r="AB48" s="105">
        <f t="shared" si="18"/>
        <v>6</v>
      </c>
      <c r="AC48" s="101" t="str">
        <f t="shared" si="19"/>
        <v/>
      </c>
      <c r="AD48" s="101">
        <f t="shared" si="20"/>
        <v>2</v>
      </c>
      <c r="AE48" s="102" t="s">
        <v>38</v>
      </c>
    </row>
    <row r="49" spans="1:31" s="195" customFormat="1" ht="15.75" customHeight="1" x14ac:dyDescent="0.3">
      <c r="A49" s="161" t="s">
        <v>114</v>
      </c>
      <c r="B49" s="16" t="s">
        <v>44</v>
      </c>
      <c r="C49" s="162" t="s">
        <v>113</v>
      </c>
      <c r="D49" s="174"/>
      <c r="E49" s="175"/>
      <c r="F49" s="175"/>
      <c r="G49" s="196"/>
      <c r="H49" s="174"/>
      <c r="I49" s="175"/>
      <c r="J49" s="175"/>
      <c r="K49" s="196"/>
      <c r="L49" s="174">
        <v>6</v>
      </c>
      <c r="M49" s="175"/>
      <c r="N49" s="175">
        <v>2</v>
      </c>
      <c r="O49" s="196" t="s">
        <v>84</v>
      </c>
      <c r="P49" s="174"/>
      <c r="Q49" s="175"/>
      <c r="R49" s="175"/>
      <c r="S49" s="196"/>
      <c r="T49" s="174"/>
      <c r="U49" s="175"/>
      <c r="V49" s="175"/>
      <c r="W49" s="196"/>
      <c r="X49" s="174"/>
      <c r="Y49" s="175"/>
      <c r="Z49" s="175"/>
      <c r="AA49" s="196"/>
      <c r="AB49" s="105">
        <f t="shared" si="18"/>
        <v>6</v>
      </c>
      <c r="AC49" s="101" t="str">
        <f t="shared" si="19"/>
        <v/>
      </c>
      <c r="AD49" s="101">
        <f t="shared" si="20"/>
        <v>2</v>
      </c>
      <c r="AE49" s="102" t="s">
        <v>38</v>
      </c>
    </row>
    <row r="50" spans="1:31" s="195" customFormat="1" ht="15.75" customHeight="1" x14ac:dyDescent="0.3">
      <c r="A50" s="161" t="s">
        <v>111</v>
      </c>
      <c r="B50" s="16" t="s">
        <v>44</v>
      </c>
      <c r="C50" s="162" t="s">
        <v>98</v>
      </c>
      <c r="D50" s="174"/>
      <c r="E50" s="175"/>
      <c r="F50" s="175"/>
      <c r="G50" s="196"/>
      <c r="H50" s="174"/>
      <c r="I50" s="175"/>
      <c r="J50" s="175"/>
      <c r="K50" s="196"/>
      <c r="L50" s="174"/>
      <c r="M50" s="175"/>
      <c r="N50" s="175"/>
      <c r="O50" s="196"/>
      <c r="P50" s="174">
        <v>6</v>
      </c>
      <c r="Q50" s="175"/>
      <c r="R50" s="175">
        <v>2</v>
      </c>
      <c r="S50" s="196" t="s">
        <v>84</v>
      </c>
      <c r="T50" s="174"/>
      <c r="U50" s="175"/>
      <c r="V50" s="175"/>
      <c r="W50" s="196"/>
      <c r="X50" s="174"/>
      <c r="Y50" s="175"/>
      <c r="Z50" s="175"/>
      <c r="AA50" s="196"/>
      <c r="AB50" s="105">
        <f t="shared" si="18"/>
        <v>6</v>
      </c>
      <c r="AC50" s="101" t="str">
        <f t="shared" si="19"/>
        <v/>
      </c>
      <c r="AD50" s="101">
        <f t="shared" si="20"/>
        <v>2</v>
      </c>
      <c r="AE50" s="102" t="s">
        <v>38</v>
      </c>
    </row>
    <row r="51" spans="1:31" s="195" customFormat="1" ht="15.75" customHeight="1" x14ac:dyDescent="0.3">
      <c r="A51" s="161" t="s">
        <v>129</v>
      </c>
      <c r="B51" s="16" t="s">
        <v>44</v>
      </c>
      <c r="C51" s="162" t="s">
        <v>93</v>
      </c>
      <c r="D51" s="174"/>
      <c r="E51" s="175"/>
      <c r="F51" s="175"/>
      <c r="G51" s="196"/>
      <c r="H51" s="174"/>
      <c r="I51" s="175"/>
      <c r="J51" s="175"/>
      <c r="K51" s="196"/>
      <c r="L51" s="174"/>
      <c r="M51" s="175"/>
      <c r="N51" s="175"/>
      <c r="O51" s="196"/>
      <c r="P51" s="174">
        <v>6</v>
      </c>
      <c r="Q51" s="175"/>
      <c r="R51" s="175">
        <v>2</v>
      </c>
      <c r="S51" s="196" t="s">
        <v>84</v>
      </c>
      <c r="T51" s="174"/>
      <c r="U51" s="175"/>
      <c r="V51" s="175"/>
      <c r="W51" s="196"/>
      <c r="X51" s="174"/>
      <c r="Y51" s="175"/>
      <c r="Z51" s="175"/>
      <c r="AA51" s="196"/>
      <c r="AB51" s="105">
        <f t="shared" ref="AB51" si="21">IF(D51+H51+L51+P51+T51+X51=0,"",D51+H51+L51+P51+T51+X51)</f>
        <v>6</v>
      </c>
      <c r="AC51" s="101" t="str">
        <f t="shared" ref="AC51" si="22">IF(E51+I51+M51+Q51+U51+Y51=0,"",E51+I51+M51+Q51+U51+Y51)</f>
        <v/>
      </c>
      <c r="AD51" s="101">
        <f t="shared" ref="AD51" si="23">IF(F51+J51+N51+R51+V51+Z51=0,"",F51+J51+N51+R51+V51+Z51)</f>
        <v>2</v>
      </c>
      <c r="AE51" s="102" t="s">
        <v>38</v>
      </c>
    </row>
    <row r="52" spans="1:31" s="195" customFormat="1" ht="15.75" customHeight="1" x14ac:dyDescent="0.3">
      <c r="A52" s="161" t="s">
        <v>151</v>
      </c>
      <c r="B52" s="16"/>
      <c r="C52" s="162" t="s">
        <v>150</v>
      </c>
      <c r="D52" s="174"/>
      <c r="E52" s="175"/>
      <c r="F52" s="175"/>
      <c r="G52" s="196"/>
      <c r="H52" s="174">
        <v>8</v>
      </c>
      <c r="I52" s="175"/>
      <c r="J52" s="175">
        <v>2</v>
      </c>
      <c r="K52" s="196" t="s">
        <v>80</v>
      </c>
      <c r="L52" s="174"/>
      <c r="M52" s="175"/>
      <c r="N52" s="175"/>
      <c r="O52" s="196"/>
      <c r="P52" s="174"/>
      <c r="Q52" s="175"/>
      <c r="R52" s="175"/>
      <c r="S52" s="196"/>
      <c r="T52" s="174"/>
      <c r="U52" s="175"/>
      <c r="V52" s="175"/>
      <c r="W52" s="196"/>
      <c r="X52" s="174"/>
      <c r="Y52" s="175"/>
      <c r="Z52" s="175"/>
      <c r="AA52" s="196"/>
      <c r="AB52" s="105"/>
      <c r="AC52" s="101"/>
      <c r="AD52" s="101"/>
      <c r="AE52" s="102"/>
    </row>
    <row r="53" spans="1:31" s="195" customFormat="1" ht="15.75" customHeight="1" x14ac:dyDescent="0.3">
      <c r="A53" s="161"/>
      <c r="B53" s="16"/>
      <c r="C53" s="162"/>
      <c r="D53" s="174"/>
      <c r="E53" s="175"/>
      <c r="F53" s="175"/>
      <c r="G53" s="196"/>
      <c r="H53" s="174"/>
      <c r="I53" s="175"/>
      <c r="J53" s="175"/>
      <c r="K53" s="196"/>
      <c r="L53" s="174"/>
      <c r="M53" s="175"/>
      <c r="N53" s="175"/>
      <c r="O53" s="196"/>
      <c r="P53" s="174"/>
      <c r="Q53" s="175"/>
      <c r="R53" s="175"/>
      <c r="S53" s="196"/>
      <c r="T53" s="174"/>
      <c r="U53" s="175"/>
      <c r="V53" s="175"/>
      <c r="W53" s="196"/>
      <c r="X53" s="174"/>
      <c r="Y53" s="175"/>
      <c r="Z53" s="175"/>
      <c r="AA53" s="196"/>
      <c r="AB53" s="105"/>
      <c r="AC53" s="101"/>
      <c r="AD53" s="101"/>
      <c r="AE53" s="102"/>
    </row>
    <row r="54" spans="1:31" s="195" customFormat="1" ht="15.75" customHeight="1" x14ac:dyDescent="0.3">
      <c r="A54" s="161"/>
      <c r="B54" s="16"/>
      <c r="C54" s="162"/>
      <c r="D54" s="174"/>
      <c r="E54" s="175"/>
      <c r="F54" s="175"/>
      <c r="G54" s="196"/>
      <c r="H54" s="174"/>
      <c r="I54" s="175"/>
      <c r="J54" s="175"/>
      <c r="K54" s="196"/>
      <c r="L54" s="174"/>
      <c r="M54" s="175"/>
      <c r="N54" s="175"/>
      <c r="O54" s="196"/>
      <c r="P54" s="174"/>
      <c r="Q54" s="175"/>
      <c r="R54" s="175"/>
      <c r="S54" s="196"/>
      <c r="T54" s="174"/>
      <c r="U54" s="175"/>
      <c r="V54" s="175"/>
      <c r="W54" s="196"/>
      <c r="X54" s="174"/>
      <c r="Y54" s="175"/>
      <c r="Z54" s="175"/>
      <c r="AA54" s="196"/>
      <c r="AB54" s="105"/>
      <c r="AC54" s="101"/>
      <c r="AD54" s="101"/>
      <c r="AE54" s="102"/>
    </row>
    <row r="55" spans="1:31" s="195" customFormat="1" ht="9.9499999999999993" customHeight="1" x14ac:dyDescent="0.2">
      <c r="A55" s="129"/>
      <c r="B55" s="130"/>
      <c r="C55" s="130"/>
      <c r="D55" s="130"/>
      <c r="E55" s="130"/>
      <c r="F55" s="130"/>
      <c r="G55" s="130"/>
      <c r="H55" s="130"/>
      <c r="I55" s="130"/>
      <c r="J55" s="130"/>
      <c r="K55" s="130"/>
      <c r="L55" s="130"/>
      <c r="M55" s="130"/>
      <c r="N55" s="130"/>
      <c r="O55" s="130"/>
      <c r="P55" s="130"/>
      <c r="Q55" s="130"/>
      <c r="R55" s="130"/>
      <c r="S55" s="130"/>
      <c r="T55" s="130"/>
      <c r="U55" s="130"/>
      <c r="V55" s="130"/>
      <c r="W55" s="130"/>
      <c r="X55" s="130"/>
      <c r="Y55" s="130"/>
      <c r="Z55" s="130"/>
      <c r="AA55" s="131"/>
      <c r="AB55" s="62"/>
      <c r="AC55" s="61"/>
      <c r="AD55" s="61"/>
      <c r="AE55" s="73"/>
    </row>
    <row r="56" spans="1:31" s="195" customFormat="1" ht="15.75" customHeight="1" x14ac:dyDescent="0.2">
      <c r="A56" s="127" t="s">
        <v>45</v>
      </c>
      <c r="B56" s="128"/>
      <c r="C56" s="128"/>
      <c r="D56" s="128"/>
      <c r="E56" s="128"/>
      <c r="F56" s="128"/>
      <c r="G56" s="128"/>
      <c r="H56" s="128"/>
      <c r="I56" s="128"/>
      <c r="J56" s="128"/>
      <c r="K56" s="128"/>
      <c r="L56" s="128"/>
      <c r="M56" s="128"/>
      <c r="N56" s="128"/>
      <c r="O56" s="128"/>
      <c r="P56" s="128"/>
      <c r="Q56" s="128"/>
      <c r="R56" s="128"/>
      <c r="S56" s="128"/>
      <c r="T56" s="128"/>
      <c r="U56" s="128"/>
      <c r="V56" s="128"/>
      <c r="W56" s="128"/>
      <c r="X56" s="128"/>
      <c r="Y56" s="128"/>
      <c r="Z56" s="128"/>
      <c r="AA56" s="128"/>
      <c r="AB56" s="62"/>
      <c r="AC56" s="61"/>
      <c r="AD56" s="61"/>
      <c r="AE56" s="73"/>
    </row>
    <row r="57" spans="1:31" s="195" customFormat="1" ht="15.75" customHeight="1" x14ac:dyDescent="0.3">
      <c r="A57" s="89"/>
      <c r="B57" s="16"/>
      <c r="C57" s="2" t="s">
        <v>32</v>
      </c>
      <c r="D57" s="58"/>
      <c r="E57" s="59"/>
      <c r="F57" s="101"/>
      <c r="G57" s="41">
        <f>COUNTIF(G11:G43,"A")</f>
        <v>0</v>
      </c>
      <c r="H57" s="58"/>
      <c r="I57" s="59"/>
      <c r="J57" s="101"/>
      <c r="K57" s="41">
        <f>COUNTIF(K11:K43,"A")</f>
        <v>0</v>
      </c>
      <c r="L57" s="58"/>
      <c r="M57" s="59"/>
      <c r="N57" s="101"/>
      <c r="O57" s="41">
        <f>COUNTIF(O11:O43,"A")</f>
        <v>0</v>
      </c>
      <c r="P57" s="58"/>
      <c r="Q57" s="59"/>
      <c r="R57" s="101"/>
      <c r="S57" s="41">
        <f>COUNTIF(S11:S43,"A")</f>
        <v>0</v>
      </c>
      <c r="T57" s="58"/>
      <c r="U57" s="59"/>
      <c r="V57" s="101"/>
      <c r="W57" s="41">
        <f>COUNTIF(W11:W43,"A")</f>
        <v>0</v>
      </c>
      <c r="X57" s="58"/>
      <c r="Y57" s="59"/>
      <c r="Z57" s="101"/>
      <c r="AA57" s="58">
        <f>COUNTIF(AA11:AA43,"A")</f>
        <v>0</v>
      </c>
      <c r="AB57" s="62"/>
      <c r="AC57" s="61"/>
      <c r="AD57" s="24"/>
      <c r="AE57" s="21">
        <f t="shared" ref="AE57:AE65" si="24">SUM(D57:AA57)</f>
        <v>0</v>
      </c>
    </row>
    <row r="58" spans="1:31" s="195" customFormat="1" ht="15.75" customHeight="1" x14ac:dyDescent="0.3">
      <c r="A58" s="89"/>
      <c r="B58" s="16"/>
      <c r="C58" s="2" t="s">
        <v>33</v>
      </c>
      <c r="D58" s="58"/>
      <c r="E58" s="59"/>
      <c r="F58" s="101"/>
      <c r="G58" s="41">
        <f>COUNTIF(G11:G43,"B")</f>
        <v>2</v>
      </c>
      <c r="H58" s="58"/>
      <c r="I58" s="59"/>
      <c r="J58" s="101"/>
      <c r="K58" s="41">
        <f>COUNTIF(K11:K43,"B")</f>
        <v>1</v>
      </c>
      <c r="L58" s="58"/>
      <c r="M58" s="59"/>
      <c r="N58" s="101"/>
      <c r="O58" s="41">
        <f>COUNTIF(O11:O43,"B")</f>
        <v>4</v>
      </c>
      <c r="P58" s="58"/>
      <c r="Q58" s="59"/>
      <c r="R58" s="101"/>
      <c r="S58" s="41">
        <f>COUNTIF(S11:S43,"B")</f>
        <v>3</v>
      </c>
      <c r="T58" s="58"/>
      <c r="U58" s="59"/>
      <c r="V58" s="101"/>
      <c r="W58" s="41">
        <f>COUNTIF(W11:W43,"B")</f>
        <v>0</v>
      </c>
      <c r="X58" s="58"/>
      <c r="Y58" s="59"/>
      <c r="Z58" s="101"/>
      <c r="AA58" s="58">
        <f>COUNTIF(AA11:AA43,"B")</f>
        <v>0</v>
      </c>
      <c r="AB58" s="62"/>
      <c r="AC58" s="61"/>
      <c r="AD58" s="24"/>
      <c r="AE58" s="21">
        <f t="shared" si="24"/>
        <v>10</v>
      </c>
    </row>
    <row r="59" spans="1:31" s="195" customFormat="1" ht="15.75" customHeight="1" x14ac:dyDescent="0.3">
      <c r="A59" s="89"/>
      <c r="B59" s="16"/>
      <c r="C59" s="2" t="s">
        <v>34</v>
      </c>
      <c r="D59" s="58"/>
      <c r="E59" s="59"/>
      <c r="F59" s="101"/>
      <c r="G59" s="41">
        <f>COUNTIF(G11:G43,"F")</f>
        <v>0</v>
      </c>
      <c r="H59" s="58"/>
      <c r="I59" s="59"/>
      <c r="J59" s="101"/>
      <c r="K59" s="41">
        <f>COUNTIF(K11:K43,"F")</f>
        <v>1</v>
      </c>
      <c r="L59" s="58"/>
      <c r="M59" s="59"/>
      <c r="N59" s="101"/>
      <c r="O59" s="41">
        <f>COUNTIF(O11:O43,"F")</f>
        <v>1</v>
      </c>
      <c r="P59" s="58"/>
      <c r="Q59" s="59"/>
      <c r="R59" s="101"/>
      <c r="S59" s="41">
        <f>COUNTIF(S11:S43,"F")</f>
        <v>1</v>
      </c>
      <c r="T59" s="58"/>
      <c r="U59" s="59"/>
      <c r="V59" s="101"/>
      <c r="W59" s="41">
        <f>COUNTIF(W11:W43,"F")</f>
        <v>0</v>
      </c>
      <c r="X59" s="58"/>
      <c r="Y59" s="59"/>
      <c r="Z59" s="101"/>
      <c r="AA59" s="58">
        <f>COUNTIF(AA11:AA43,"F")</f>
        <v>0</v>
      </c>
      <c r="AB59" s="62"/>
      <c r="AC59" s="61"/>
      <c r="AD59" s="24"/>
      <c r="AE59" s="21">
        <f t="shared" si="24"/>
        <v>3</v>
      </c>
    </row>
    <row r="60" spans="1:31" s="195" customFormat="1" ht="15.75" customHeight="1" x14ac:dyDescent="0.3">
      <c r="A60" s="89"/>
      <c r="B60" s="16"/>
      <c r="C60" s="2" t="s">
        <v>35</v>
      </c>
      <c r="D60" s="58"/>
      <c r="E60" s="59"/>
      <c r="F60" s="101"/>
      <c r="G60" s="41">
        <f>COUNTIF(G11:G43,"F(z)")</f>
        <v>0</v>
      </c>
      <c r="H60" s="58"/>
      <c r="I60" s="59"/>
      <c r="J60" s="101"/>
      <c r="K60" s="41">
        <f>COUNTIF(K11:K43,"F(z)")</f>
        <v>0</v>
      </c>
      <c r="L60" s="58"/>
      <c r="M60" s="59"/>
      <c r="N60" s="101"/>
      <c r="O60" s="41">
        <f>COUNTIF(O11:O43,"F(z)")</f>
        <v>0</v>
      </c>
      <c r="P60" s="58"/>
      <c r="Q60" s="59"/>
      <c r="R60" s="101"/>
      <c r="S60" s="41">
        <f>COUNTIF(S11:S43,"F(z)")</f>
        <v>0</v>
      </c>
      <c r="T60" s="58"/>
      <c r="U60" s="59"/>
      <c r="V60" s="101"/>
      <c r="W60" s="41">
        <f>COUNTIF(W11:W43,"F(z)")</f>
        <v>0</v>
      </c>
      <c r="X60" s="58"/>
      <c r="Y60" s="59"/>
      <c r="Z60" s="101"/>
      <c r="AA60" s="58">
        <f>COUNTIF(AA11:AA43,"F(z)")</f>
        <v>0</v>
      </c>
      <c r="AB60" s="62"/>
      <c r="AC60" s="61"/>
      <c r="AD60" s="24"/>
      <c r="AE60" s="21">
        <f t="shared" si="24"/>
        <v>0</v>
      </c>
    </row>
    <row r="61" spans="1:31" s="195" customFormat="1" ht="15.75" customHeight="1" x14ac:dyDescent="0.3">
      <c r="A61" s="89"/>
      <c r="B61" s="16"/>
      <c r="C61" s="2" t="s">
        <v>21</v>
      </c>
      <c r="D61" s="58"/>
      <c r="E61" s="59"/>
      <c r="F61" s="101"/>
      <c r="G61" s="41">
        <f>COUNTIF(G11:G43,"G")</f>
        <v>1</v>
      </c>
      <c r="H61" s="58"/>
      <c r="I61" s="59"/>
      <c r="J61" s="101"/>
      <c r="K61" s="41">
        <f>COUNTIF(K11:K43,"G")</f>
        <v>1</v>
      </c>
      <c r="L61" s="58"/>
      <c r="M61" s="59"/>
      <c r="N61" s="101"/>
      <c r="O61" s="41">
        <f>COUNTIF(O11:O43,"G")</f>
        <v>1</v>
      </c>
      <c r="P61" s="58"/>
      <c r="Q61" s="59"/>
      <c r="R61" s="101"/>
      <c r="S61" s="41">
        <f>COUNTIF(S11:S43,"G")</f>
        <v>1</v>
      </c>
      <c r="T61" s="58"/>
      <c r="U61" s="59"/>
      <c r="V61" s="101"/>
      <c r="W61" s="41">
        <f>COUNTIF(W11:W43,"G")</f>
        <v>0</v>
      </c>
      <c r="X61" s="58"/>
      <c r="Y61" s="59"/>
      <c r="Z61" s="101"/>
      <c r="AA61" s="58">
        <f>COUNTIF(AA11:AA43,"G")</f>
        <v>0</v>
      </c>
      <c r="AB61" s="62"/>
      <c r="AC61" s="61"/>
      <c r="AD61" s="24"/>
      <c r="AE61" s="21">
        <f t="shared" si="24"/>
        <v>4</v>
      </c>
    </row>
    <row r="62" spans="1:31" s="195" customFormat="1" ht="15.75" customHeight="1" x14ac:dyDescent="0.3">
      <c r="A62" s="89"/>
      <c r="B62" s="16"/>
      <c r="C62" s="2" t="s">
        <v>36</v>
      </c>
      <c r="D62" s="58"/>
      <c r="E62" s="59"/>
      <c r="F62" s="101"/>
      <c r="G62" s="41">
        <f>COUNTIF(G11:G43,"G(Z)")</f>
        <v>0</v>
      </c>
      <c r="H62" s="58"/>
      <c r="I62" s="59"/>
      <c r="J62" s="101"/>
      <c r="K62" s="41">
        <f>COUNTIF(K11:K43,"G(Z)")</f>
        <v>0</v>
      </c>
      <c r="L62" s="58"/>
      <c r="M62" s="59"/>
      <c r="N62" s="101"/>
      <c r="O62" s="41">
        <f>COUNTIF(O11:O43,"G(Z)")</f>
        <v>0</v>
      </c>
      <c r="P62" s="58"/>
      <c r="Q62" s="59"/>
      <c r="R62" s="101"/>
      <c r="S62" s="41">
        <f>COUNTIF(S11:S43,"G(Z)")</f>
        <v>0</v>
      </c>
      <c r="T62" s="58"/>
      <c r="U62" s="59"/>
      <c r="V62" s="101"/>
      <c r="W62" s="41">
        <f>COUNTIF(W11:W43,"G(Z)")</f>
        <v>0</v>
      </c>
      <c r="X62" s="58"/>
      <c r="Y62" s="59"/>
      <c r="Z62" s="101"/>
      <c r="AA62" s="58">
        <f>COUNTIF(AA11:AA43,"G(Z)")</f>
        <v>0</v>
      </c>
      <c r="AB62" s="62"/>
      <c r="AC62" s="61"/>
      <c r="AD62" s="24"/>
      <c r="AE62" s="21">
        <f t="shared" si="24"/>
        <v>0</v>
      </c>
    </row>
    <row r="63" spans="1:31" s="195" customFormat="1" ht="15.75" customHeight="1" x14ac:dyDescent="0.3">
      <c r="A63" s="89"/>
      <c r="B63" s="16"/>
      <c r="C63" s="2" t="s">
        <v>133</v>
      </c>
      <c r="D63" s="58"/>
      <c r="E63" s="59"/>
      <c r="F63" s="101"/>
      <c r="G63" s="41">
        <f>COUNTIF(G13:G43,"k")</f>
        <v>4</v>
      </c>
      <c r="H63" s="58"/>
      <c r="I63" s="59"/>
      <c r="J63" s="101"/>
      <c r="K63" s="41">
        <f>COUNTIF(K13:K43,"k")</f>
        <v>4</v>
      </c>
      <c r="L63" s="58"/>
      <c r="M63" s="59"/>
      <c r="N63" s="101"/>
      <c r="O63" s="41">
        <f>COUNTIF(O13:O43,"k")</f>
        <v>1</v>
      </c>
      <c r="P63" s="58"/>
      <c r="Q63" s="59"/>
      <c r="R63" s="101"/>
      <c r="S63" s="41">
        <f>COUNTIF(S13:S43,"k")</f>
        <v>2</v>
      </c>
      <c r="T63" s="58"/>
      <c r="U63" s="59"/>
      <c r="V63" s="101"/>
      <c r="W63" s="41">
        <f>COUNTIF(W13:W43,"v")</f>
        <v>0</v>
      </c>
      <c r="X63" s="58"/>
      <c r="Y63" s="59"/>
      <c r="Z63" s="101"/>
      <c r="AA63" s="58">
        <f>COUNTIF(AA13:AA43,"v")</f>
        <v>0</v>
      </c>
      <c r="AB63" s="62"/>
      <c r="AC63" s="61"/>
      <c r="AD63" s="24"/>
      <c r="AE63" s="21">
        <f t="shared" si="24"/>
        <v>11</v>
      </c>
    </row>
    <row r="64" spans="1:31" s="195" customFormat="1" ht="15.75" customHeight="1" x14ac:dyDescent="0.3">
      <c r="A64" s="89"/>
      <c r="B64" s="16"/>
      <c r="C64" s="2" t="s">
        <v>134</v>
      </c>
      <c r="D64" s="58"/>
      <c r="E64" s="59"/>
      <c r="F64" s="101"/>
      <c r="G64" s="41">
        <f>COUNTIF(G11:G43,"K(Z)")</f>
        <v>0</v>
      </c>
      <c r="H64" s="58"/>
      <c r="I64" s="59"/>
      <c r="J64" s="101"/>
      <c r="K64" s="41">
        <f>COUNTIF(K11:K43,"K(Z)")</f>
        <v>0</v>
      </c>
      <c r="L64" s="58"/>
      <c r="M64" s="59"/>
      <c r="N64" s="101"/>
      <c r="O64" s="41">
        <f>COUNTIF(O11:O43,"K(Z)")</f>
        <v>0</v>
      </c>
      <c r="P64" s="58"/>
      <c r="Q64" s="59"/>
      <c r="R64" s="101"/>
      <c r="S64" s="41">
        <f>COUNTIF(S11:S43,"K(Z)")</f>
        <v>0</v>
      </c>
      <c r="T64" s="58"/>
      <c r="U64" s="59"/>
      <c r="V64" s="101"/>
      <c r="W64" s="41">
        <f>COUNTIF(W11:W43,"V(Z)")</f>
        <v>0</v>
      </c>
      <c r="X64" s="58"/>
      <c r="Y64" s="59"/>
      <c r="Z64" s="101"/>
      <c r="AA64" s="58">
        <f>COUNTIF(AA11:AA43,"V(Z)")</f>
        <v>0</v>
      </c>
      <c r="AB64" s="62"/>
      <c r="AC64" s="61"/>
      <c r="AD64" s="24"/>
      <c r="AE64" s="21">
        <f t="shared" si="24"/>
        <v>0</v>
      </c>
    </row>
    <row r="65" spans="1:31" s="195" customFormat="1" ht="15.75" customHeight="1" x14ac:dyDescent="0.25">
      <c r="A65" s="89"/>
      <c r="B65" s="22"/>
      <c r="C65" s="57" t="s">
        <v>37</v>
      </c>
      <c r="D65" s="60"/>
      <c r="E65" s="61"/>
      <c r="F65" s="24"/>
      <c r="G65" s="41">
        <f>COUNTIF(G11:G43,"Z")</f>
        <v>0</v>
      </c>
      <c r="H65" s="60"/>
      <c r="I65" s="61"/>
      <c r="J65" s="24"/>
      <c r="K65" s="41">
        <f>COUNTIF(K11:K43,"Z")</f>
        <v>0</v>
      </c>
      <c r="L65" s="60"/>
      <c r="M65" s="61"/>
      <c r="N65" s="24"/>
      <c r="O65" s="41">
        <f>COUNTIF(O11:O43,"Z")</f>
        <v>0</v>
      </c>
      <c r="P65" s="60"/>
      <c r="Q65" s="61"/>
      <c r="R65" s="24"/>
      <c r="S65" s="41">
        <f>COUNTIF(S11:S43,"Z")</f>
        <v>2</v>
      </c>
      <c r="T65" s="60"/>
      <c r="U65" s="61"/>
      <c r="V65" s="24"/>
      <c r="W65" s="41">
        <f>COUNTIF(W11:W43,"Z")</f>
        <v>0</v>
      </c>
      <c r="X65" s="60"/>
      <c r="Y65" s="61"/>
      <c r="Z65" s="24"/>
      <c r="AA65" s="58">
        <f>COUNTIF(AA11:AA43,"Z")</f>
        <v>0</v>
      </c>
      <c r="AB65" s="62"/>
      <c r="AC65" s="61"/>
      <c r="AD65" s="24"/>
      <c r="AE65" s="21">
        <f t="shared" si="24"/>
        <v>2</v>
      </c>
    </row>
    <row r="66" spans="1:31" s="195" customFormat="1" ht="15.75" customHeight="1" thickBot="1" x14ac:dyDescent="0.25">
      <c r="A66" s="124"/>
      <c r="B66" s="125"/>
      <c r="C66" s="125"/>
      <c r="D66" s="125"/>
      <c r="E66" s="125"/>
      <c r="F66" s="125"/>
      <c r="G66" s="125"/>
      <c r="H66" s="125"/>
      <c r="I66" s="125"/>
      <c r="J66" s="125"/>
      <c r="K66" s="125"/>
      <c r="L66" s="125"/>
      <c r="M66" s="125"/>
      <c r="N66" s="125"/>
      <c r="O66" s="125"/>
      <c r="P66" s="125"/>
      <c r="Q66" s="125"/>
      <c r="R66" s="125"/>
      <c r="S66" s="125"/>
      <c r="T66" s="125"/>
      <c r="U66" s="125"/>
      <c r="V66" s="125"/>
      <c r="W66" s="125"/>
      <c r="X66" s="125"/>
      <c r="Y66" s="125"/>
      <c r="Z66" s="125"/>
      <c r="AA66" s="126"/>
      <c r="AB66" s="123" t="s">
        <v>23</v>
      </c>
      <c r="AC66" s="197"/>
      <c r="AD66" s="198"/>
      <c r="AE66" s="109">
        <f>SUM(AE57:AE65)</f>
        <v>30</v>
      </c>
    </row>
    <row r="67" spans="1:31" s="195" customFormat="1" ht="15.75" customHeight="1" thickTop="1" x14ac:dyDescent="0.25">
      <c r="A67" s="199"/>
      <c r="B67" s="200"/>
      <c r="C67" s="200"/>
    </row>
    <row r="68" spans="1:31" s="195" customFormat="1" ht="15.75" customHeight="1" x14ac:dyDescent="0.25">
      <c r="A68" s="199"/>
      <c r="B68" s="200"/>
      <c r="C68" s="200"/>
    </row>
    <row r="69" spans="1:31" s="195" customFormat="1" ht="15.75" customHeight="1" x14ac:dyDescent="0.25">
      <c r="A69" s="199"/>
      <c r="B69" s="200"/>
      <c r="C69" s="200"/>
    </row>
    <row r="70" spans="1:31" s="195" customFormat="1" ht="15.75" customHeight="1" x14ac:dyDescent="0.25">
      <c r="A70" s="199"/>
      <c r="B70" s="200"/>
      <c r="C70" s="200"/>
    </row>
    <row r="71" spans="1:31" s="195" customFormat="1" ht="15.75" customHeight="1" x14ac:dyDescent="0.25">
      <c r="A71" s="199"/>
      <c r="B71" s="200"/>
      <c r="C71" s="200"/>
    </row>
    <row r="72" spans="1:31" s="195" customFormat="1" ht="15.75" customHeight="1" x14ac:dyDescent="0.25">
      <c r="A72" s="199"/>
      <c r="B72" s="200"/>
      <c r="C72" s="200"/>
    </row>
    <row r="73" spans="1:31" s="195" customFormat="1" ht="15.75" customHeight="1" x14ac:dyDescent="0.25">
      <c r="A73" s="199"/>
      <c r="B73" s="200"/>
      <c r="C73" s="200"/>
    </row>
    <row r="74" spans="1:31" s="195" customFormat="1" ht="15.75" customHeight="1" x14ac:dyDescent="0.25">
      <c r="A74" s="199"/>
      <c r="B74" s="200"/>
      <c r="C74" s="200"/>
    </row>
    <row r="75" spans="1:31" s="195" customFormat="1" ht="15.75" customHeight="1" x14ac:dyDescent="0.25">
      <c r="A75" s="199"/>
      <c r="B75" s="200"/>
      <c r="C75" s="200"/>
    </row>
    <row r="76" spans="1:31" s="195" customFormat="1" ht="15.75" customHeight="1" x14ac:dyDescent="0.25">
      <c r="A76" s="199"/>
      <c r="B76" s="200"/>
      <c r="C76" s="200"/>
    </row>
    <row r="77" spans="1:31" s="195" customFormat="1" ht="15.75" customHeight="1" x14ac:dyDescent="0.25">
      <c r="A77" s="199"/>
      <c r="B77" s="200"/>
      <c r="C77" s="200"/>
    </row>
    <row r="78" spans="1:31" s="195" customFormat="1" ht="15.75" customHeight="1" x14ac:dyDescent="0.25">
      <c r="A78" s="199"/>
      <c r="B78" s="200"/>
      <c r="C78" s="200"/>
    </row>
    <row r="79" spans="1:31" s="195" customFormat="1" ht="15.75" customHeight="1" x14ac:dyDescent="0.25">
      <c r="A79" s="199"/>
      <c r="B79" s="200"/>
      <c r="C79" s="200"/>
    </row>
    <row r="80" spans="1:31" s="195" customFormat="1" ht="15.75" customHeight="1" x14ac:dyDescent="0.25">
      <c r="A80" s="199"/>
      <c r="B80" s="200"/>
      <c r="C80" s="200"/>
    </row>
    <row r="81" spans="1:3" s="195" customFormat="1" ht="15.75" customHeight="1" x14ac:dyDescent="0.25">
      <c r="A81" s="199"/>
      <c r="B81" s="200"/>
      <c r="C81" s="200"/>
    </row>
    <row r="82" spans="1:3" s="195" customFormat="1" ht="15.75" customHeight="1" x14ac:dyDescent="0.25">
      <c r="A82" s="199"/>
      <c r="B82" s="200"/>
      <c r="C82" s="200"/>
    </row>
    <row r="83" spans="1:3" s="195" customFormat="1" ht="15.75" customHeight="1" x14ac:dyDescent="0.25">
      <c r="A83" s="199"/>
      <c r="B83" s="200"/>
      <c r="C83" s="200"/>
    </row>
    <row r="84" spans="1:3" s="195" customFormat="1" ht="15.75" customHeight="1" x14ac:dyDescent="0.25">
      <c r="A84" s="199"/>
      <c r="B84" s="200"/>
      <c r="C84" s="200"/>
    </row>
    <row r="85" spans="1:3" s="195" customFormat="1" ht="15.75" customHeight="1" x14ac:dyDescent="0.25">
      <c r="A85" s="199"/>
      <c r="B85" s="200"/>
      <c r="C85" s="200"/>
    </row>
    <row r="86" spans="1:3" s="195" customFormat="1" ht="15.75" customHeight="1" x14ac:dyDescent="0.25">
      <c r="A86" s="199"/>
      <c r="B86" s="200"/>
      <c r="C86" s="200"/>
    </row>
    <row r="87" spans="1:3" s="195" customFormat="1" ht="15.75" customHeight="1" x14ac:dyDescent="0.25">
      <c r="A87" s="199"/>
      <c r="B87" s="200"/>
      <c r="C87" s="200"/>
    </row>
    <row r="88" spans="1:3" s="195" customFormat="1" ht="15.75" customHeight="1" x14ac:dyDescent="0.25">
      <c r="A88" s="199"/>
      <c r="B88" s="200"/>
      <c r="C88" s="200"/>
    </row>
    <row r="89" spans="1:3" s="195" customFormat="1" ht="15.75" customHeight="1" x14ac:dyDescent="0.25">
      <c r="A89" s="199"/>
      <c r="B89" s="200"/>
      <c r="C89" s="200"/>
    </row>
    <row r="90" spans="1:3" s="195" customFormat="1" ht="15.75" customHeight="1" x14ac:dyDescent="0.25">
      <c r="A90" s="199"/>
      <c r="B90" s="200"/>
      <c r="C90" s="200"/>
    </row>
    <row r="91" spans="1:3" s="195" customFormat="1" ht="15.75" customHeight="1" x14ac:dyDescent="0.25">
      <c r="A91" s="199"/>
      <c r="B91" s="200"/>
      <c r="C91" s="200"/>
    </row>
    <row r="92" spans="1:3" s="195" customFormat="1" ht="15.75" customHeight="1" x14ac:dyDescent="0.25">
      <c r="A92" s="199"/>
      <c r="B92" s="200"/>
      <c r="C92" s="200"/>
    </row>
    <row r="93" spans="1:3" s="195" customFormat="1" ht="15.75" customHeight="1" x14ac:dyDescent="0.25">
      <c r="A93" s="199"/>
      <c r="B93" s="200"/>
      <c r="C93" s="200"/>
    </row>
    <row r="94" spans="1:3" s="195" customFormat="1" ht="15.75" customHeight="1" x14ac:dyDescent="0.25">
      <c r="A94" s="199"/>
      <c r="B94" s="200"/>
      <c r="C94" s="200"/>
    </row>
    <row r="95" spans="1:3" s="195" customFormat="1" ht="15.75" customHeight="1" x14ac:dyDescent="0.25">
      <c r="A95" s="199"/>
      <c r="B95" s="200"/>
      <c r="C95" s="200"/>
    </row>
    <row r="96" spans="1:3" s="195" customFormat="1" ht="15.75" customHeight="1" x14ac:dyDescent="0.25">
      <c r="A96" s="199"/>
      <c r="B96" s="200"/>
      <c r="C96" s="200"/>
    </row>
    <row r="97" spans="1:3" s="195" customFormat="1" ht="15.75" customHeight="1" x14ac:dyDescent="0.25">
      <c r="A97" s="199"/>
      <c r="B97" s="200"/>
      <c r="C97" s="200"/>
    </row>
    <row r="98" spans="1:3" s="195" customFormat="1" ht="15.75" customHeight="1" x14ac:dyDescent="0.25">
      <c r="A98" s="199"/>
      <c r="B98" s="200"/>
      <c r="C98" s="200"/>
    </row>
    <row r="99" spans="1:3" s="195" customFormat="1" ht="15.75" customHeight="1" x14ac:dyDescent="0.25">
      <c r="A99" s="199"/>
      <c r="B99" s="200"/>
      <c r="C99" s="200"/>
    </row>
    <row r="100" spans="1:3" s="195" customFormat="1" ht="15.75" customHeight="1" x14ac:dyDescent="0.25">
      <c r="A100" s="199"/>
      <c r="B100" s="200"/>
      <c r="C100" s="200"/>
    </row>
    <row r="101" spans="1:3" s="195" customFormat="1" ht="15.75" customHeight="1" x14ac:dyDescent="0.25">
      <c r="A101" s="199"/>
      <c r="B101" s="200"/>
      <c r="C101" s="200"/>
    </row>
    <row r="102" spans="1:3" s="195" customFormat="1" ht="15.75" customHeight="1" x14ac:dyDescent="0.25">
      <c r="A102" s="199"/>
      <c r="B102" s="200"/>
      <c r="C102" s="200"/>
    </row>
    <row r="103" spans="1:3" s="195" customFormat="1" ht="15.75" customHeight="1" x14ac:dyDescent="0.25">
      <c r="A103" s="199"/>
      <c r="B103" s="200"/>
      <c r="C103" s="200"/>
    </row>
    <row r="104" spans="1:3" s="195" customFormat="1" ht="15.75" customHeight="1" x14ac:dyDescent="0.25">
      <c r="A104" s="199"/>
      <c r="B104" s="200"/>
      <c r="C104" s="200"/>
    </row>
    <row r="105" spans="1:3" s="195" customFormat="1" ht="15.75" customHeight="1" x14ac:dyDescent="0.25">
      <c r="A105" s="199"/>
      <c r="B105" s="200"/>
      <c r="C105" s="200"/>
    </row>
    <row r="106" spans="1:3" s="195" customFormat="1" ht="15.75" customHeight="1" x14ac:dyDescent="0.25">
      <c r="A106" s="199"/>
      <c r="B106" s="200"/>
      <c r="C106" s="200"/>
    </row>
    <row r="107" spans="1:3" s="195" customFormat="1" ht="15.75" customHeight="1" x14ac:dyDescent="0.25">
      <c r="A107" s="199"/>
      <c r="B107" s="200"/>
      <c r="C107" s="200"/>
    </row>
    <row r="108" spans="1:3" s="195" customFormat="1" ht="15.75" customHeight="1" x14ac:dyDescent="0.25">
      <c r="A108" s="199"/>
      <c r="B108" s="200"/>
      <c r="C108" s="200"/>
    </row>
    <row r="109" spans="1:3" s="195" customFormat="1" ht="15.75" customHeight="1" x14ac:dyDescent="0.25">
      <c r="A109" s="199"/>
      <c r="B109" s="200"/>
      <c r="C109" s="200"/>
    </row>
    <row r="110" spans="1:3" s="195" customFormat="1" ht="15.75" customHeight="1" x14ac:dyDescent="0.25">
      <c r="A110" s="199"/>
      <c r="B110" s="200"/>
      <c r="C110" s="200"/>
    </row>
    <row r="111" spans="1:3" s="195" customFormat="1" ht="15.75" customHeight="1" x14ac:dyDescent="0.25">
      <c r="A111" s="199"/>
      <c r="B111" s="200"/>
      <c r="C111" s="200"/>
    </row>
    <row r="112" spans="1:3" s="195" customFormat="1" ht="15.75" customHeight="1" x14ac:dyDescent="0.25">
      <c r="A112" s="199"/>
      <c r="B112" s="200"/>
      <c r="C112" s="200"/>
    </row>
    <row r="113" spans="1:3" s="195" customFormat="1" ht="15.75" customHeight="1" x14ac:dyDescent="0.25">
      <c r="A113" s="199"/>
      <c r="B113" s="200"/>
      <c r="C113" s="200"/>
    </row>
    <row r="114" spans="1:3" s="195" customFormat="1" ht="15.75" customHeight="1" x14ac:dyDescent="0.25">
      <c r="A114" s="199"/>
      <c r="B114" s="200"/>
      <c r="C114" s="200"/>
    </row>
    <row r="115" spans="1:3" s="195" customFormat="1" ht="15.75" customHeight="1" x14ac:dyDescent="0.25">
      <c r="A115" s="199"/>
      <c r="B115" s="200"/>
      <c r="C115" s="200"/>
    </row>
    <row r="116" spans="1:3" s="195" customFormat="1" ht="15.75" customHeight="1" x14ac:dyDescent="0.25">
      <c r="A116" s="199"/>
      <c r="B116" s="200"/>
      <c r="C116" s="200"/>
    </row>
    <row r="117" spans="1:3" s="195" customFormat="1" ht="15.75" customHeight="1" x14ac:dyDescent="0.25">
      <c r="A117" s="199"/>
      <c r="B117" s="200"/>
      <c r="C117" s="200"/>
    </row>
    <row r="118" spans="1:3" s="195" customFormat="1" ht="15.75" customHeight="1" x14ac:dyDescent="0.25">
      <c r="A118" s="199"/>
      <c r="B118" s="200"/>
      <c r="C118" s="200"/>
    </row>
    <row r="119" spans="1:3" s="195" customFormat="1" ht="15.75" customHeight="1" x14ac:dyDescent="0.25">
      <c r="A119" s="199"/>
      <c r="B119" s="200"/>
      <c r="C119" s="200"/>
    </row>
    <row r="120" spans="1:3" s="195" customFormat="1" ht="15.75" customHeight="1" x14ac:dyDescent="0.25">
      <c r="A120" s="199"/>
      <c r="B120" s="200"/>
      <c r="C120" s="200"/>
    </row>
    <row r="121" spans="1:3" s="195" customFormat="1" ht="15.75" customHeight="1" x14ac:dyDescent="0.25">
      <c r="A121" s="199"/>
      <c r="B121" s="200"/>
      <c r="C121" s="200"/>
    </row>
    <row r="122" spans="1:3" s="195" customFormat="1" ht="15.75" customHeight="1" x14ac:dyDescent="0.25">
      <c r="A122" s="199"/>
      <c r="B122" s="200"/>
      <c r="C122" s="200"/>
    </row>
    <row r="123" spans="1:3" s="195" customFormat="1" ht="15.75" customHeight="1" x14ac:dyDescent="0.25">
      <c r="A123" s="199"/>
      <c r="B123" s="200"/>
      <c r="C123" s="200"/>
    </row>
    <row r="124" spans="1:3" s="195" customFormat="1" ht="15.75" customHeight="1" x14ac:dyDescent="0.25">
      <c r="A124" s="199"/>
      <c r="B124" s="200"/>
      <c r="C124" s="200"/>
    </row>
    <row r="125" spans="1:3" s="195" customFormat="1" ht="15.75" customHeight="1" x14ac:dyDescent="0.25">
      <c r="A125" s="199"/>
      <c r="B125" s="200"/>
      <c r="C125" s="200"/>
    </row>
    <row r="126" spans="1:3" s="195" customFormat="1" ht="15.75" customHeight="1" x14ac:dyDescent="0.25">
      <c r="A126" s="199"/>
      <c r="B126" s="200"/>
      <c r="C126" s="200"/>
    </row>
    <row r="127" spans="1:3" s="195" customFormat="1" ht="15.75" customHeight="1" x14ac:dyDescent="0.25">
      <c r="A127" s="199"/>
      <c r="B127" s="200"/>
      <c r="C127" s="200"/>
    </row>
    <row r="128" spans="1:3" s="195" customFormat="1" ht="15.75" customHeight="1" x14ac:dyDescent="0.25">
      <c r="A128" s="199"/>
      <c r="B128" s="200"/>
      <c r="C128" s="200"/>
    </row>
    <row r="129" spans="1:3" s="195" customFormat="1" ht="15.75" customHeight="1" x14ac:dyDescent="0.25">
      <c r="A129" s="199"/>
      <c r="B129" s="200"/>
      <c r="C129" s="200"/>
    </row>
    <row r="130" spans="1:3" s="195" customFormat="1" ht="15.75" customHeight="1" x14ac:dyDescent="0.25">
      <c r="A130" s="199"/>
      <c r="B130" s="201"/>
      <c r="C130" s="201"/>
    </row>
    <row r="131" spans="1:3" s="195" customFormat="1" ht="15.75" customHeight="1" x14ac:dyDescent="0.25">
      <c r="A131" s="199"/>
      <c r="B131" s="201"/>
      <c r="C131" s="201"/>
    </row>
    <row r="132" spans="1:3" s="195" customFormat="1" ht="15.75" customHeight="1" x14ac:dyDescent="0.25">
      <c r="A132" s="199"/>
      <c r="B132" s="201"/>
      <c r="C132" s="201"/>
    </row>
    <row r="133" spans="1:3" s="195" customFormat="1" ht="15.75" customHeight="1" x14ac:dyDescent="0.25">
      <c r="A133" s="199"/>
      <c r="B133" s="201"/>
      <c r="C133" s="201"/>
    </row>
    <row r="134" spans="1:3" s="195" customFormat="1" ht="15.75" customHeight="1" x14ac:dyDescent="0.25">
      <c r="A134" s="199"/>
      <c r="B134" s="201"/>
      <c r="C134" s="201"/>
    </row>
    <row r="135" spans="1:3" s="195" customFormat="1" ht="15.75" customHeight="1" x14ac:dyDescent="0.25">
      <c r="A135" s="199"/>
      <c r="B135" s="201"/>
      <c r="C135" s="201"/>
    </row>
    <row r="136" spans="1:3" s="195" customFormat="1" ht="15.75" customHeight="1" x14ac:dyDescent="0.25">
      <c r="A136" s="199"/>
      <c r="B136" s="201"/>
      <c r="C136" s="201"/>
    </row>
    <row r="137" spans="1:3" s="195" customFormat="1" ht="15.75" customHeight="1" x14ac:dyDescent="0.25">
      <c r="A137" s="199"/>
      <c r="B137" s="201"/>
      <c r="C137" s="201"/>
    </row>
    <row r="138" spans="1:3" s="195" customFormat="1" ht="15.75" customHeight="1" x14ac:dyDescent="0.25">
      <c r="A138" s="199"/>
      <c r="B138" s="201"/>
      <c r="C138" s="201"/>
    </row>
    <row r="139" spans="1:3" ht="15.75" customHeight="1" x14ac:dyDescent="0.25">
      <c r="A139" s="202"/>
      <c r="B139" s="203"/>
      <c r="C139" s="203"/>
    </row>
    <row r="140" spans="1:3" ht="15.75" customHeight="1" x14ac:dyDescent="0.25">
      <c r="A140" s="202"/>
      <c r="B140" s="203"/>
      <c r="C140" s="203"/>
    </row>
    <row r="141" spans="1:3" ht="15.75" customHeight="1" x14ac:dyDescent="0.25">
      <c r="A141" s="202"/>
      <c r="B141" s="203"/>
      <c r="C141" s="203"/>
    </row>
    <row r="142" spans="1:3" ht="15.75" customHeight="1" x14ac:dyDescent="0.25">
      <c r="A142" s="202"/>
      <c r="B142" s="203"/>
      <c r="C142" s="203"/>
    </row>
    <row r="143" spans="1:3" ht="15.75" customHeight="1" x14ac:dyDescent="0.25">
      <c r="A143" s="202"/>
      <c r="B143" s="203"/>
      <c r="C143" s="203"/>
    </row>
    <row r="144" spans="1:3" ht="15.75" customHeight="1" x14ac:dyDescent="0.25">
      <c r="A144" s="202"/>
      <c r="B144" s="203"/>
      <c r="C144" s="203"/>
    </row>
    <row r="145" spans="1:3" ht="15.75" customHeight="1" x14ac:dyDescent="0.25">
      <c r="A145" s="202"/>
      <c r="B145" s="203"/>
      <c r="C145" s="203"/>
    </row>
    <row r="146" spans="1:3" ht="15.75" customHeight="1" x14ac:dyDescent="0.25">
      <c r="A146" s="202"/>
      <c r="B146" s="203"/>
      <c r="C146" s="203"/>
    </row>
    <row r="147" spans="1:3" ht="15.75" customHeight="1" x14ac:dyDescent="0.25">
      <c r="A147" s="202"/>
      <c r="B147" s="203"/>
      <c r="C147" s="203"/>
    </row>
    <row r="148" spans="1:3" ht="15.75" customHeight="1" x14ac:dyDescent="0.25">
      <c r="A148" s="202"/>
      <c r="B148" s="203"/>
      <c r="C148" s="203"/>
    </row>
    <row r="149" spans="1:3" ht="15.75" customHeight="1" x14ac:dyDescent="0.25">
      <c r="A149" s="202"/>
      <c r="B149" s="203"/>
      <c r="C149" s="203"/>
    </row>
    <row r="150" spans="1:3" ht="15.75" customHeight="1" x14ac:dyDescent="0.25">
      <c r="A150" s="202"/>
      <c r="B150" s="203"/>
      <c r="C150" s="203"/>
    </row>
    <row r="151" spans="1:3" ht="15.75" customHeight="1" x14ac:dyDescent="0.25">
      <c r="A151" s="202"/>
      <c r="B151" s="203"/>
      <c r="C151" s="203"/>
    </row>
    <row r="152" spans="1:3" ht="15.75" customHeight="1" x14ac:dyDescent="0.25">
      <c r="A152" s="202"/>
      <c r="B152" s="203"/>
      <c r="C152" s="203"/>
    </row>
    <row r="153" spans="1:3" ht="15.75" customHeight="1" x14ac:dyDescent="0.25">
      <c r="A153" s="202"/>
      <c r="B153" s="203"/>
      <c r="C153" s="203"/>
    </row>
    <row r="154" spans="1:3" ht="15.75" customHeight="1" x14ac:dyDescent="0.25">
      <c r="A154" s="202"/>
      <c r="B154" s="203"/>
      <c r="C154" s="203"/>
    </row>
    <row r="155" spans="1:3" ht="15.75" customHeight="1" x14ac:dyDescent="0.25">
      <c r="A155" s="202"/>
      <c r="B155" s="203"/>
      <c r="C155" s="203"/>
    </row>
    <row r="156" spans="1:3" ht="15.75" customHeight="1" x14ac:dyDescent="0.25">
      <c r="A156" s="202"/>
      <c r="B156" s="203"/>
      <c r="C156" s="203"/>
    </row>
    <row r="157" spans="1:3" ht="15.75" customHeight="1" x14ac:dyDescent="0.25">
      <c r="A157" s="202"/>
      <c r="B157" s="203"/>
      <c r="C157" s="203"/>
    </row>
    <row r="158" spans="1:3" ht="15.75" customHeight="1" x14ac:dyDescent="0.25">
      <c r="A158" s="202"/>
      <c r="B158" s="203"/>
      <c r="C158" s="203"/>
    </row>
    <row r="159" spans="1:3" ht="15.75" customHeight="1" x14ac:dyDescent="0.25">
      <c r="A159" s="202"/>
      <c r="B159" s="203"/>
      <c r="C159" s="203"/>
    </row>
    <row r="160" spans="1:3" ht="15.75" customHeight="1" x14ac:dyDescent="0.25">
      <c r="A160" s="202"/>
      <c r="B160" s="203"/>
      <c r="C160" s="203"/>
    </row>
    <row r="161" spans="1:3" ht="15.75" customHeight="1" x14ac:dyDescent="0.25">
      <c r="A161" s="202"/>
      <c r="B161" s="203"/>
      <c r="C161" s="203"/>
    </row>
    <row r="162" spans="1:3" ht="15.75" customHeight="1" x14ac:dyDescent="0.25">
      <c r="A162" s="202"/>
      <c r="B162" s="203"/>
      <c r="C162" s="203"/>
    </row>
    <row r="163" spans="1:3" ht="15.75" customHeight="1" x14ac:dyDescent="0.25">
      <c r="A163" s="202"/>
      <c r="B163" s="203"/>
      <c r="C163" s="203"/>
    </row>
    <row r="164" spans="1:3" ht="15.75" customHeight="1" x14ac:dyDescent="0.25">
      <c r="A164" s="202"/>
      <c r="B164" s="203"/>
      <c r="C164" s="203"/>
    </row>
    <row r="165" spans="1:3" ht="15.75" customHeight="1" x14ac:dyDescent="0.25">
      <c r="A165" s="202"/>
      <c r="B165" s="203"/>
      <c r="C165" s="203"/>
    </row>
    <row r="166" spans="1:3" ht="15.75" customHeight="1" x14ac:dyDescent="0.25">
      <c r="A166" s="202"/>
      <c r="B166" s="203"/>
      <c r="C166" s="203"/>
    </row>
    <row r="167" spans="1:3" ht="15.75" customHeight="1" x14ac:dyDescent="0.25">
      <c r="A167" s="202"/>
      <c r="B167" s="203"/>
      <c r="C167" s="203"/>
    </row>
    <row r="168" spans="1:3" ht="15.75" customHeight="1" x14ac:dyDescent="0.25">
      <c r="A168" s="202"/>
      <c r="B168" s="203"/>
      <c r="C168" s="203"/>
    </row>
    <row r="169" spans="1:3" ht="15.75" customHeight="1" x14ac:dyDescent="0.25">
      <c r="A169" s="202"/>
      <c r="B169" s="203"/>
      <c r="C169" s="203"/>
    </row>
    <row r="170" spans="1:3" ht="15.75" customHeight="1" x14ac:dyDescent="0.25">
      <c r="A170" s="202"/>
      <c r="B170" s="203"/>
      <c r="C170" s="203"/>
    </row>
    <row r="171" spans="1:3" ht="15.75" customHeight="1" x14ac:dyDescent="0.25">
      <c r="A171" s="202"/>
      <c r="B171" s="203"/>
      <c r="C171" s="203"/>
    </row>
    <row r="172" spans="1:3" ht="15.75" customHeight="1" x14ac:dyDescent="0.25">
      <c r="A172" s="202"/>
      <c r="B172" s="203"/>
      <c r="C172" s="203"/>
    </row>
    <row r="173" spans="1:3" x14ac:dyDescent="0.25">
      <c r="A173" s="202"/>
      <c r="B173" s="203"/>
      <c r="C173" s="203"/>
    </row>
    <row r="174" spans="1:3" x14ac:dyDescent="0.25">
      <c r="A174" s="202"/>
      <c r="B174" s="203"/>
      <c r="C174" s="203"/>
    </row>
    <row r="175" spans="1:3" x14ac:dyDescent="0.25">
      <c r="A175" s="202"/>
      <c r="B175" s="203"/>
      <c r="C175" s="203"/>
    </row>
    <row r="176" spans="1:3" x14ac:dyDescent="0.25">
      <c r="A176" s="202"/>
      <c r="B176" s="203"/>
      <c r="C176" s="203"/>
    </row>
    <row r="177" spans="1:3" x14ac:dyDescent="0.25">
      <c r="A177" s="202"/>
      <c r="B177" s="203"/>
      <c r="C177" s="203"/>
    </row>
    <row r="178" spans="1:3" x14ac:dyDescent="0.25">
      <c r="A178" s="202"/>
      <c r="B178" s="203"/>
      <c r="C178" s="203"/>
    </row>
    <row r="179" spans="1:3" x14ac:dyDescent="0.25">
      <c r="A179" s="202"/>
      <c r="B179" s="203"/>
      <c r="C179" s="203"/>
    </row>
    <row r="180" spans="1:3" x14ac:dyDescent="0.25">
      <c r="A180" s="202"/>
      <c r="B180" s="203"/>
      <c r="C180" s="203"/>
    </row>
    <row r="181" spans="1:3" x14ac:dyDescent="0.25">
      <c r="A181" s="202"/>
      <c r="B181" s="203"/>
      <c r="C181" s="203"/>
    </row>
    <row r="182" spans="1:3" x14ac:dyDescent="0.25">
      <c r="A182" s="202"/>
      <c r="B182" s="203"/>
      <c r="C182" s="203"/>
    </row>
    <row r="183" spans="1:3" x14ac:dyDescent="0.25">
      <c r="A183" s="202"/>
      <c r="B183" s="203"/>
      <c r="C183" s="203"/>
    </row>
    <row r="184" spans="1:3" x14ac:dyDescent="0.25">
      <c r="A184" s="202"/>
      <c r="B184" s="203"/>
      <c r="C184" s="203"/>
    </row>
    <row r="185" spans="1:3" x14ac:dyDescent="0.25">
      <c r="A185" s="202"/>
      <c r="B185" s="203"/>
      <c r="C185" s="203"/>
    </row>
    <row r="186" spans="1:3" x14ac:dyDescent="0.25">
      <c r="A186" s="202"/>
      <c r="B186" s="203"/>
      <c r="C186" s="203"/>
    </row>
    <row r="187" spans="1:3" x14ac:dyDescent="0.25">
      <c r="A187" s="202"/>
      <c r="B187" s="203"/>
      <c r="C187" s="203"/>
    </row>
    <row r="188" spans="1:3" x14ac:dyDescent="0.25">
      <c r="A188" s="202"/>
      <c r="B188" s="203"/>
      <c r="C188" s="203"/>
    </row>
    <row r="189" spans="1:3" x14ac:dyDescent="0.25">
      <c r="A189" s="202"/>
      <c r="B189" s="203"/>
      <c r="C189" s="203"/>
    </row>
    <row r="190" spans="1:3" x14ac:dyDescent="0.25">
      <c r="A190" s="202"/>
      <c r="B190" s="203"/>
      <c r="C190" s="203"/>
    </row>
    <row r="191" spans="1:3" x14ac:dyDescent="0.25">
      <c r="A191" s="202"/>
      <c r="B191" s="203"/>
      <c r="C191" s="203"/>
    </row>
    <row r="192" spans="1:3" x14ac:dyDescent="0.25">
      <c r="A192" s="202"/>
      <c r="B192" s="203"/>
      <c r="C192" s="203"/>
    </row>
    <row r="193" spans="1:3" x14ac:dyDescent="0.25">
      <c r="A193" s="202"/>
      <c r="B193" s="203"/>
      <c r="C193" s="203"/>
    </row>
    <row r="194" spans="1:3" x14ac:dyDescent="0.25">
      <c r="A194" s="202"/>
      <c r="B194" s="203"/>
      <c r="C194" s="203"/>
    </row>
    <row r="195" spans="1:3" x14ac:dyDescent="0.25">
      <c r="A195" s="202"/>
      <c r="B195" s="203"/>
      <c r="C195" s="203"/>
    </row>
    <row r="196" spans="1:3" x14ac:dyDescent="0.25">
      <c r="A196" s="202"/>
      <c r="B196" s="203"/>
      <c r="C196" s="203"/>
    </row>
    <row r="197" spans="1:3" x14ac:dyDescent="0.25">
      <c r="A197" s="202"/>
      <c r="B197" s="203"/>
      <c r="C197" s="203"/>
    </row>
    <row r="198" spans="1:3" x14ac:dyDescent="0.25">
      <c r="A198" s="202"/>
      <c r="B198" s="203"/>
      <c r="C198" s="203"/>
    </row>
    <row r="199" spans="1:3" x14ac:dyDescent="0.25">
      <c r="A199" s="202"/>
      <c r="B199" s="203"/>
      <c r="C199" s="203"/>
    </row>
    <row r="200" spans="1:3" x14ac:dyDescent="0.25">
      <c r="A200" s="202"/>
      <c r="B200" s="203"/>
      <c r="C200" s="203"/>
    </row>
    <row r="201" spans="1:3" x14ac:dyDescent="0.25">
      <c r="A201" s="202"/>
      <c r="B201" s="203"/>
      <c r="C201" s="203"/>
    </row>
    <row r="202" spans="1:3" x14ac:dyDescent="0.25">
      <c r="A202" s="202"/>
      <c r="B202" s="203"/>
      <c r="C202" s="203"/>
    </row>
    <row r="203" spans="1:3" x14ac:dyDescent="0.25">
      <c r="A203" s="202"/>
      <c r="B203" s="203"/>
      <c r="C203" s="203"/>
    </row>
    <row r="204" spans="1:3" x14ac:dyDescent="0.25">
      <c r="A204" s="202"/>
      <c r="B204" s="203"/>
      <c r="C204" s="203"/>
    </row>
    <row r="205" spans="1:3" x14ac:dyDescent="0.25">
      <c r="A205" s="202"/>
      <c r="B205" s="203"/>
      <c r="C205" s="203"/>
    </row>
    <row r="206" spans="1:3" x14ac:dyDescent="0.25">
      <c r="A206" s="202"/>
      <c r="B206" s="203"/>
      <c r="C206" s="203"/>
    </row>
    <row r="207" spans="1:3" x14ac:dyDescent="0.25">
      <c r="A207" s="202"/>
      <c r="B207" s="203"/>
      <c r="C207" s="203"/>
    </row>
    <row r="208" spans="1:3" x14ac:dyDescent="0.25">
      <c r="A208" s="202"/>
      <c r="B208" s="203"/>
      <c r="C208" s="203"/>
    </row>
    <row r="209" spans="1:3" x14ac:dyDescent="0.25">
      <c r="A209" s="202"/>
      <c r="B209" s="203"/>
      <c r="C209" s="203"/>
    </row>
    <row r="210" spans="1:3" x14ac:dyDescent="0.25">
      <c r="A210" s="202"/>
      <c r="B210" s="203"/>
      <c r="C210" s="203"/>
    </row>
    <row r="211" spans="1:3" x14ac:dyDescent="0.25">
      <c r="A211" s="202"/>
      <c r="B211" s="203"/>
      <c r="C211" s="203"/>
    </row>
    <row r="212" spans="1:3" x14ac:dyDescent="0.25">
      <c r="A212" s="202"/>
      <c r="B212" s="203"/>
      <c r="C212" s="203"/>
    </row>
    <row r="213" spans="1:3" x14ac:dyDescent="0.25">
      <c r="A213" s="202"/>
      <c r="B213" s="203"/>
      <c r="C213" s="203"/>
    </row>
    <row r="214" spans="1:3" x14ac:dyDescent="0.25">
      <c r="A214" s="202"/>
      <c r="B214" s="203"/>
      <c r="C214" s="203"/>
    </row>
    <row r="215" spans="1:3" x14ac:dyDescent="0.25">
      <c r="A215" s="202"/>
      <c r="B215" s="203"/>
      <c r="C215" s="203"/>
    </row>
    <row r="216" spans="1:3" x14ac:dyDescent="0.25">
      <c r="A216" s="202"/>
      <c r="B216" s="203"/>
      <c r="C216" s="203"/>
    </row>
    <row r="217" spans="1:3" x14ac:dyDescent="0.25">
      <c r="A217" s="202"/>
      <c r="B217" s="203"/>
      <c r="C217" s="203"/>
    </row>
    <row r="218" spans="1:3" x14ac:dyDescent="0.25">
      <c r="A218" s="202"/>
      <c r="B218" s="203"/>
      <c r="C218" s="203"/>
    </row>
    <row r="219" spans="1:3" x14ac:dyDescent="0.25">
      <c r="A219" s="202"/>
      <c r="B219" s="203"/>
      <c r="C219" s="203"/>
    </row>
    <row r="220" spans="1:3" x14ac:dyDescent="0.25">
      <c r="A220" s="202"/>
      <c r="B220" s="203"/>
      <c r="C220" s="203"/>
    </row>
    <row r="221" spans="1:3" x14ac:dyDescent="0.25">
      <c r="A221" s="202"/>
      <c r="B221" s="203"/>
      <c r="C221" s="203"/>
    </row>
    <row r="222" spans="1:3" x14ac:dyDescent="0.25">
      <c r="A222" s="202"/>
      <c r="B222" s="203"/>
      <c r="C222" s="203"/>
    </row>
    <row r="223" spans="1:3" x14ac:dyDescent="0.25">
      <c r="A223" s="202"/>
      <c r="B223" s="203"/>
      <c r="C223" s="203"/>
    </row>
    <row r="224" spans="1:3" x14ac:dyDescent="0.25">
      <c r="A224" s="202"/>
      <c r="B224" s="203"/>
      <c r="C224" s="203"/>
    </row>
    <row r="225" spans="1:3" x14ac:dyDescent="0.25">
      <c r="A225" s="202"/>
      <c r="B225" s="203"/>
      <c r="C225" s="203"/>
    </row>
    <row r="226" spans="1:3" x14ac:dyDescent="0.25">
      <c r="A226" s="202"/>
      <c r="B226" s="203"/>
      <c r="C226" s="203"/>
    </row>
    <row r="227" spans="1:3" x14ac:dyDescent="0.25">
      <c r="A227" s="202"/>
      <c r="B227" s="203"/>
      <c r="C227" s="203"/>
    </row>
    <row r="228" spans="1:3" x14ac:dyDescent="0.25">
      <c r="A228" s="202"/>
      <c r="B228" s="203"/>
      <c r="C228" s="203"/>
    </row>
    <row r="229" spans="1:3" x14ac:dyDescent="0.25">
      <c r="A229" s="202"/>
      <c r="B229" s="203"/>
      <c r="C229" s="203"/>
    </row>
    <row r="230" spans="1:3" x14ac:dyDescent="0.25">
      <c r="A230" s="202"/>
      <c r="B230" s="203"/>
      <c r="C230" s="203"/>
    </row>
    <row r="231" spans="1:3" x14ac:dyDescent="0.25">
      <c r="A231" s="202"/>
      <c r="B231" s="203"/>
      <c r="C231" s="203"/>
    </row>
    <row r="232" spans="1:3" x14ac:dyDescent="0.25">
      <c r="A232" s="202"/>
      <c r="B232" s="203"/>
      <c r="C232" s="203"/>
    </row>
    <row r="233" spans="1:3" x14ac:dyDescent="0.25">
      <c r="A233" s="202"/>
      <c r="B233" s="203"/>
      <c r="C233" s="203"/>
    </row>
    <row r="234" spans="1:3" x14ac:dyDescent="0.25">
      <c r="A234" s="202"/>
      <c r="B234" s="203"/>
      <c r="C234" s="203"/>
    </row>
    <row r="235" spans="1:3" x14ac:dyDescent="0.25">
      <c r="A235" s="202"/>
      <c r="B235" s="203"/>
      <c r="C235" s="203"/>
    </row>
  </sheetData>
  <sheetProtection algorithmName="SHA-512" hashValue="b49O7OBowKOD4y1gq0snBhQU8BxFn1IHBNwb7BdcanOoXcEl/DfKrSBrmeVmuVxXYEjSfkOClVzAO1NuA6eoqA==" saltValue="zelrzL7TnKvuOoMq4BE7ww==" spinCount="100000" sheet="1" objects="1" scenarios="1" selectLockedCells="1" selectUnlockedCells="1"/>
  <protectedRanges>
    <protectedRange sqref="C56" name="Tartomány4"/>
    <protectedRange sqref="C65" name="Tartomány4_1"/>
  </protectedRanges>
  <mergeCells count="36">
    <mergeCell ref="A1:AE1"/>
    <mergeCell ref="A2:AE2"/>
    <mergeCell ref="A3:AE3"/>
    <mergeCell ref="A4:AE4"/>
    <mergeCell ref="A5:AE5"/>
    <mergeCell ref="AE8:AE9"/>
    <mergeCell ref="AB6:AE7"/>
    <mergeCell ref="Z8:Z9"/>
    <mergeCell ref="AD8:AD9"/>
    <mergeCell ref="P7:S7"/>
    <mergeCell ref="W8:W9"/>
    <mergeCell ref="D6:AA6"/>
    <mergeCell ref="L7:O7"/>
    <mergeCell ref="V8:V9"/>
    <mergeCell ref="N8:N9"/>
    <mergeCell ref="T7:W7"/>
    <mergeCell ref="F8:F9"/>
    <mergeCell ref="G8:G9"/>
    <mergeCell ref="O8:O9"/>
    <mergeCell ref="H7:K7"/>
    <mergeCell ref="A6:A9"/>
    <mergeCell ref="B6:B9"/>
    <mergeCell ref="R8:R9"/>
    <mergeCell ref="S8:S9"/>
    <mergeCell ref="AB66:AD66"/>
    <mergeCell ref="D10:AA10"/>
    <mergeCell ref="A66:AA66"/>
    <mergeCell ref="D45:AA45"/>
    <mergeCell ref="A56:AA56"/>
    <mergeCell ref="A55:AA55"/>
    <mergeCell ref="C6:C9"/>
    <mergeCell ref="J8:J9"/>
    <mergeCell ref="K8:K9"/>
    <mergeCell ref="D7:G7"/>
    <mergeCell ref="X7:AA7"/>
    <mergeCell ref="AA8:AA9"/>
  </mergeCells>
  <phoneticPr fontId="15" type="noConversion"/>
  <pageMargins left="0.23622047244094491" right="0.23622047244094491" top="0.74803149606299213" bottom="0.74803149606299213" header="0.31496062992125984" footer="0.31496062992125984"/>
  <pageSetup paperSize="9" scale="85" orientation="landscape" r:id="rId1"/>
  <headerFooter alignWithMargins="0"/>
  <ignoredErrors>
    <ignoredError sqref="E43" formula="1" unlockedFormula="1"/>
    <ignoredError sqref="I43 Y18 V18:X18 P43 E42 T18 Z43 R43 P42 M42 Y43 P18 X43 Q42 Z18 Y42 Z42 H42 I18 I42 L43 AD21 M43 M18 L42 L18 Q18 Q43 U18 X42 J18 N18 R18 F42 F43 H43 J43 J42 N43"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8"/>
  </sheetPr>
  <dimension ref="A1:AF202"/>
  <sheetViews>
    <sheetView zoomScaleNormal="100" zoomScaleSheetLayoutView="75" workbookViewId="0">
      <selection sqref="A1:AE1"/>
    </sheetView>
  </sheetViews>
  <sheetFormatPr defaultColWidth="10.6640625" defaultRowHeight="15.75" x14ac:dyDescent="0.25"/>
  <cols>
    <col min="1" max="1" width="17.1640625" style="219" customWidth="1"/>
    <col min="2" max="2" width="7.1640625" style="150" customWidth="1"/>
    <col min="3" max="3" width="54.33203125" style="150" customWidth="1"/>
    <col min="4" max="19" width="5.83203125" style="150" customWidth="1"/>
    <col min="20" max="27" width="5.83203125" style="150" hidden="1" customWidth="1"/>
    <col min="28" max="30" width="6.83203125" style="150" customWidth="1"/>
    <col min="31" max="31" width="6.1640625" style="150" customWidth="1"/>
    <col min="32" max="43" width="1.83203125" style="150" customWidth="1"/>
    <col min="44" max="44" width="2.33203125" style="150" customWidth="1"/>
    <col min="45" max="16384" width="10.6640625" style="150"/>
  </cols>
  <sheetData>
    <row r="1" spans="1:32" ht="21.95" customHeight="1" x14ac:dyDescent="0.2">
      <c r="A1" s="145" t="s">
        <v>22</v>
      </c>
      <c r="B1" s="145"/>
      <c r="C1" s="145"/>
      <c r="D1" s="145"/>
      <c r="E1" s="145"/>
      <c r="F1" s="145"/>
      <c r="G1" s="145"/>
      <c r="H1" s="145"/>
      <c r="I1" s="145"/>
      <c r="J1" s="145"/>
      <c r="K1" s="145"/>
      <c r="L1" s="145"/>
      <c r="M1" s="145"/>
      <c r="N1" s="145"/>
      <c r="O1" s="145"/>
      <c r="P1" s="145"/>
      <c r="Q1" s="145"/>
      <c r="R1" s="145"/>
      <c r="S1" s="145"/>
      <c r="T1" s="145"/>
      <c r="U1" s="145"/>
      <c r="V1" s="145"/>
      <c r="W1" s="145"/>
      <c r="X1" s="145"/>
      <c r="Y1" s="145"/>
      <c r="Z1" s="145"/>
      <c r="AA1" s="145"/>
      <c r="AB1" s="145"/>
      <c r="AC1" s="145"/>
      <c r="AD1" s="145"/>
      <c r="AE1" s="145"/>
    </row>
    <row r="2" spans="1:32" ht="21.95" customHeight="1" x14ac:dyDescent="0.2">
      <c r="A2" s="151" t="s">
        <v>96</v>
      </c>
      <c r="B2" s="151"/>
      <c r="C2" s="151"/>
      <c r="D2" s="151"/>
      <c r="E2" s="151"/>
      <c r="F2" s="151"/>
      <c r="G2" s="151"/>
      <c r="H2" s="151"/>
      <c r="I2" s="151"/>
      <c r="J2" s="151"/>
      <c r="K2" s="151"/>
      <c r="L2" s="151"/>
      <c r="M2" s="151"/>
      <c r="N2" s="151"/>
      <c r="O2" s="151"/>
      <c r="P2" s="151"/>
      <c r="Q2" s="151"/>
      <c r="R2" s="151"/>
      <c r="S2" s="151"/>
      <c r="T2" s="151"/>
      <c r="U2" s="151"/>
      <c r="V2" s="151"/>
      <c r="W2" s="151"/>
      <c r="X2" s="151"/>
      <c r="Y2" s="151"/>
      <c r="Z2" s="151"/>
      <c r="AA2" s="151"/>
      <c r="AB2" s="151"/>
      <c r="AC2" s="151"/>
      <c r="AD2" s="151"/>
      <c r="AE2" s="151"/>
    </row>
    <row r="3" spans="1:32" ht="15.75" customHeight="1" x14ac:dyDescent="0.2">
      <c r="A3" s="146" t="s">
        <v>87</v>
      </c>
      <c r="B3" s="146"/>
      <c r="C3" s="146"/>
      <c r="D3" s="146"/>
      <c r="E3" s="146"/>
      <c r="F3" s="146"/>
      <c r="G3" s="146"/>
      <c r="H3" s="146"/>
      <c r="I3" s="146"/>
      <c r="J3" s="146"/>
      <c r="K3" s="146"/>
      <c r="L3" s="146"/>
      <c r="M3" s="146"/>
      <c r="N3" s="146"/>
      <c r="O3" s="146"/>
      <c r="P3" s="146"/>
      <c r="Q3" s="146"/>
      <c r="R3" s="146"/>
      <c r="S3" s="146"/>
      <c r="T3" s="146"/>
      <c r="U3" s="146"/>
      <c r="V3" s="146"/>
      <c r="W3" s="146"/>
      <c r="X3" s="146"/>
      <c r="Y3" s="146"/>
      <c r="Z3" s="146"/>
      <c r="AA3" s="146"/>
      <c r="AB3" s="146"/>
      <c r="AC3" s="146"/>
      <c r="AD3" s="146"/>
      <c r="AE3" s="146"/>
    </row>
    <row r="4" spans="1:32" ht="15.75" customHeight="1" x14ac:dyDescent="0.2">
      <c r="A4" s="152" t="s">
        <v>152</v>
      </c>
      <c r="B4" s="152"/>
      <c r="C4" s="152"/>
      <c r="D4" s="152"/>
      <c r="E4" s="152"/>
      <c r="F4" s="152"/>
      <c r="G4" s="152"/>
      <c r="H4" s="152"/>
      <c r="I4" s="152"/>
      <c r="J4" s="152"/>
      <c r="K4" s="152"/>
      <c r="L4" s="152"/>
      <c r="M4" s="152"/>
      <c r="N4" s="152"/>
      <c r="O4" s="152"/>
      <c r="P4" s="152"/>
      <c r="Q4" s="152"/>
      <c r="R4" s="152"/>
      <c r="S4" s="152"/>
      <c r="T4" s="152"/>
      <c r="U4" s="152"/>
      <c r="V4" s="152"/>
      <c r="W4" s="152"/>
      <c r="X4" s="152"/>
      <c r="Y4" s="152"/>
      <c r="Z4" s="152"/>
      <c r="AA4" s="152"/>
      <c r="AB4" s="152"/>
      <c r="AC4" s="152"/>
      <c r="AD4" s="152"/>
      <c r="AE4" s="152"/>
    </row>
    <row r="5" spans="1:32" ht="15.75" customHeight="1" thickBot="1" x14ac:dyDescent="0.25">
      <c r="A5" s="147" t="s">
        <v>146</v>
      </c>
      <c r="B5" s="147"/>
      <c r="C5" s="147"/>
      <c r="D5" s="147"/>
      <c r="E5" s="147"/>
      <c r="F5" s="147"/>
      <c r="G5" s="147"/>
      <c r="H5" s="147"/>
      <c r="I5" s="147"/>
      <c r="J5" s="147"/>
      <c r="K5" s="147"/>
      <c r="L5" s="147"/>
      <c r="M5" s="147"/>
      <c r="N5" s="147"/>
      <c r="O5" s="147"/>
      <c r="P5" s="147"/>
      <c r="Q5" s="147"/>
      <c r="R5" s="147"/>
      <c r="S5" s="147"/>
      <c r="T5" s="147"/>
      <c r="U5" s="147"/>
      <c r="V5" s="147"/>
      <c r="W5" s="147"/>
      <c r="X5" s="147"/>
      <c r="Y5" s="147"/>
      <c r="Z5" s="147"/>
      <c r="AA5" s="147"/>
      <c r="AB5" s="147"/>
      <c r="AC5" s="147"/>
      <c r="AD5" s="147"/>
      <c r="AE5" s="147"/>
    </row>
    <row r="6" spans="1:32" ht="15.75" customHeight="1" thickTop="1" thickBot="1" x14ac:dyDescent="0.25">
      <c r="A6" s="113" t="s">
        <v>15</v>
      </c>
      <c r="B6" s="116" t="s">
        <v>16</v>
      </c>
      <c r="C6" s="132" t="s">
        <v>17</v>
      </c>
      <c r="D6" s="143" t="s">
        <v>10</v>
      </c>
      <c r="E6" s="144"/>
      <c r="F6" s="144"/>
      <c r="G6" s="144"/>
      <c r="H6" s="144"/>
      <c r="I6" s="144"/>
      <c r="J6" s="144"/>
      <c r="K6" s="144"/>
      <c r="L6" s="144"/>
      <c r="M6" s="144"/>
      <c r="N6" s="144"/>
      <c r="O6" s="144"/>
      <c r="P6" s="144"/>
      <c r="Q6" s="144"/>
      <c r="R6" s="144"/>
      <c r="S6" s="144"/>
      <c r="T6" s="144"/>
      <c r="U6" s="144"/>
      <c r="V6" s="144"/>
      <c r="W6" s="144"/>
      <c r="X6" s="144"/>
      <c r="Y6" s="144"/>
      <c r="Z6" s="144"/>
      <c r="AA6" s="144"/>
      <c r="AB6" s="142" t="s">
        <v>31</v>
      </c>
      <c r="AC6" s="153"/>
      <c r="AD6" s="153"/>
      <c r="AE6" s="154"/>
    </row>
    <row r="7" spans="1:32" ht="15.75" customHeight="1" x14ac:dyDescent="0.2">
      <c r="A7" s="114"/>
      <c r="B7" s="117"/>
      <c r="C7" s="133"/>
      <c r="D7" s="135" t="s">
        <v>1</v>
      </c>
      <c r="E7" s="136"/>
      <c r="F7" s="136"/>
      <c r="G7" s="137"/>
      <c r="H7" s="138" t="s">
        <v>2</v>
      </c>
      <c r="I7" s="136"/>
      <c r="J7" s="136"/>
      <c r="K7" s="139"/>
      <c r="L7" s="135" t="s">
        <v>3</v>
      </c>
      <c r="M7" s="136"/>
      <c r="N7" s="136"/>
      <c r="O7" s="137"/>
      <c r="P7" s="138" t="s">
        <v>4</v>
      </c>
      <c r="Q7" s="136"/>
      <c r="R7" s="136"/>
      <c r="S7" s="137"/>
      <c r="T7" s="135" t="s">
        <v>5</v>
      </c>
      <c r="U7" s="136"/>
      <c r="V7" s="136"/>
      <c r="W7" s="137"/>
      <c r="X7" s="138" t="s">
        <v>6</v>
      </c>
      <c r="Y7" s="136"/>
      <c r="Z7" s="136"/>
      <c r="AA7" s="139"/>
      <c r="AB7" s="155"/>
      <c r="AC7" s="156"/>
      <c r="AD7" s="156"/>
      <c r="AE7" s="157"/>
    </row>
    <row r="8" spans="1:32" ht="15.75" customHeight="1" x14ac:dyDescent="0.2">
      <c r="A8" s="114"/>
      <c r="B8" s="117"/>
      <c r="C8" s="133"/>
      <c r="D8" s="54" t="s">
        <v>11</v>
      </c>
      <c r="E8" s="54" t="s">
        <v>12</v>
      </c>
      <c r="F8" s="119" t="s">
        <v>9</v>
      </c>
      <c r="G8" s="121" t="s">
        <v>14</v>
      </c>
      <c r="H8" s="54" t="s">
        <v>11</v>
      </c>
      <c r="I8" s="54" t="s">
        <v>12</v>
      </c>
      <c r="J8" s="119" t="s">
        <v>9</v>
      </c>
      <c r="K8" s="121" t="s">
        <v>14</v>
      </c>
      <c r="L8" s="54" t="s">
        <v>11</v>
      </c>
      <c r="M8" s="54" t="s">
        <v>12</v>
      </c>
      <c r="N8" s="119" t="s">
        <v>9</v>
      </c>
      <c r="O8" s="121" t="s">
        <v>14</v>
      </c>
      <c r="P8" s="54" t="s">
        <v>11</v>
      </c>
      <c r="Q8" s="54" t="s">
        <v>12</v>
      </c>
      <c r="R8" s="119" t="s">
        <v>9</v>
      </c>
      <c r="S8" s="121" t="s">
        <v>14</v>
      </c>
      <c r="T8" s="54" t="s">
        <v>11</v>
      </c>
      <c r="U8" s="54" t="s">
        <v>12</v>
      </c>
      <c r="V8" s="119" t="s">
        <v>9</v>
      </c>
      <c r="W8" s="121" t="s">
        <v>14</v>
      </c>
      <c r="X8" s="54" t="s">
        <v>11</v>
      </c>
      <c r="Y8" s="54" t="s">
        <v>12</v>
      </c>
      <c r="Z8" s="119" t="s">
        <v>9</v>
      </c>
      <c r="AA8" s="140" t="s">
        <v>14</v>
      </c>
      <c r="AB8" s="66" t="s">
        <v>11</v>
      </c>
      <c r="AC8" s="54" t="s">
        <v>12</v>
      </c>
      <c r="AD8" s="119" t="s">
        <v>9</v>
      </c>
      <c r="AE8" s="121" t="s">
        <v>14</v>
      </c>
      <c r="AF8" s="150" t="e">
        <f>IF(#REF!*#REF!=0,"",#REF!*#REF!)</f>
        <v>#REF!</v>
      </c>
    </row>
    <row r="9" spans="1:32" ht="80.099999999999994" customHeight="1" thickBot="1" x14ac:dyDescent="0.25">
      <c r="A9" s="115"/>
      <c r="B9" s="118"/>
      <c r="C9" s="134"/>
      <c r="D9" s="5" t="s">
        <v>29</v>
      </c>
      <c r="E9" s="5" t="s">
        <v>29</v>
      </c>
      <c r="F9" s="120"/>
      <c r="G9" s="122"/>
      <c r="H9" s="5" t="s">
        <v>29</v>
      </c>
      <c r="I9" s="5" t="s">
        <v>29</v>
      </c>
      <c r="J9" s="120"/>
      <c r="K9" s="122"/>
      <c r="L9" s="5" t="s">
        <v>29</v>
      </c>
      <c r="M9" s="5" t="s">
        <v>29</v>
      </c>
      <c r="N9" s="120"/>
      <c r="O9" s="122"/>
      <c r="P9" s="5" t="s">
        <v>29</v>
      </c>
      <c r="Q9" s="5" t="s">
        <v>29</v>
      </c>
      <c r="R9" s="120"/>
      <c r="S9" s="122"/>
      <c r="T9" s="5" t="s">
        <v>29</v>
      </c>
      <c r="U9" s="5" t="s">
        <v>29</v>
      </c>
      <c r="V9" s="120"/>
      <c r="W9" s="122"/>
      <c r="X9" s="5" t="s">
        <v>29</v>
      </c>
      <c r="Y9" s="5" t="s">
        <v>29</v>
      </c>
      <c r="Z9" s="120"/>
      <c r="AA9" s="141"/>
      <c r="AB9" s="67" t="s">
        <v>29</v>
      </c>
      <c r="AC9" s="5" t="s">
        <v>29</v>
      </c>
      <c r="AD9" s="120"/>
      <c r="AE9" s="122"/>
    </row>
    <row r="10" spans="1:32" s="160" customFormat="1" ht="15.75" customHeight="1" thickBot="1" x14ac:dyDescent="0.35">
      <c r="A10" s="46"/>
      <c r="B10" s="47"/>
      <c r="C10" s="48" t="s">
        <v>24</v>
      </c>
      <c r="D10" s="49">
        <f>SUM(szakon_kozos!D43)</f>
        <v>90</v>
      </c>
      <c r="E10" s="23">
        <f>SUM(szakon_kozos!E43)</f>
        <v>14</v>
      </c>
      <c r="F10" s="23">
        <f>SUM(szakon_kozos!F43)</f>
        <v>28</v>
      </c>
      <c r="G10" s="50">
        <f>SUM(szakon_kozos!G43)</f>
        <v>0</v>
      </c>
      <c r="H10" s="49">
        <f>SUM(szakon_kozos!H43)</f>
        <v>76</v>
      </c>
      <c r="I10" s="23">
        <f>SUM(szakon_kozos!I43)</f>
        <v>8</v>
      </c>
      <c r="J10" s="23">
        <f>SUM(szakon_kozos!J43)</f>
        <v>25</v>
      </c>
      <c r="K10" s="50">
        <f>SUM(szakon_kozos!K43)</f>
        <v>0</v>
      </c>
      <c r="L10" s="49">
        <f>SUM(szakon_kozos!L43)</f>
        <v>64</v>
      </c>
      <c r="M10" s="23">
        <f>SUM(szakon_kozos!M43)</f>
        <v>6</v>
      </c>
      <c r="N10" s="23">
        <f>SUM(szakon_kozos!N43)</f>
        <v>19</v>
      </c>
      <c r="O10" s="50">
        <f>SUM(szakon_kozos!O43)</f>
        <v>0</v>
      </c>
      <c r="P10" s="49">
        <f>SUM(szakon_kozos!P43)</f>
        <v>70</v>
      </c>
      <c r="Q10" s="23">
        <f>SUM(szakon_kozos!Q43)</f>
        <v>0</v>
      </c>
      <c r="R10" s="23">
        <f>SUM(szakon_kozos!R43)</f>
        <v>18</v>
      </c>
      <c r="S10" s="50">
        <f>SUM(szakon_kozos!S43)</f>
        <v>0</v>
      </c>
      <c r="T10" s="49">
        <f>SUM(szakon_kozos!T43)</f>
        <v>0</v>
      </c>
      <c r="U10" s="23">
        <f>SUM(szakon_kozos!U43)</f>
        <v>0</v>
      </c>
      <c r="V10" s="23">
        <f>SUM(szakon_kozos!V43)</f>
        <v>0</v>
      </c>
      <c r="W10" s="50">
        <f>SUM(szakon_kozos!W43)</f>
        <v>0</v>
      </c>
      <c r="X10" s="49">
        <f>SUM(szakon_kozos!X43)</f>
        <v>0</v>
      </c>
      <c r="Y10" s="23">
        <f>SUM(szakon_kozos!Y43)</f>
        <v>0</v>
      </c>
      <c r="Z10" s="23">
        <f>SUM(szakon_kozos!Z43)</f>
        <v>0</v>
      </c>
      <c r="AA10" s="64">
        <f>SUM(szakon_kozos!AA43)</f>
        <v>0</v>
      </c>
      <c r="AB10" s="51">
        <f>SUM(szakon_kozos!AB43)</f>
        <v>300</v>
      </c>
      <c r="AC10" s="52">
        <f>SUM(szakon_kozos!AC43)</f>
        <v>28</v>
      </c>
      <c r="AD10" s="52">
        <f>SUM(szakon_kozos!AD43)</f>
        <v>90</v>
      </c>
      <c r="AE10" s="63">
        <f>SUM(szakon_kozos!AE43)</f>
        <v>0</v>
      </c>
    </row>
    <row r="11" spans="1:32" s="160" customFormat="1" ht="15.75" customHeight="1" x14ac:dyDescent="0.3">
      <c r="A11" s="31" t="s">
        <v>3</v>
      </c>
      <c r="B11" s="6"/>
      <c r="C11" s="94" t="s">
        <v>18</v>
      </c>
      <c r="D11" s="32"/>
      <c r="E11" s="33"/>
      <c r="F11" s="33"/>
      <c r="G11" s="34"/>
      <c r="H11" s="33"/>
      <c r="I11" s="33"/>
      <c r="J11" s="33"/>
      <c r="K11" s="34"/>
      <c r="L11" s="33"/>
      <c r="M11" s="33"/>
      <c r="N11" s="33"/>
      <c r="O11" s="34"/>
      <c r="P11" s="33"/>
      <c r="Q11" s="33"/>
      <c r="R11" s="33"/>
      <c r="S11" s="34"/>
      <c r="T11" s="34"/>
      <c r="U11" s="34"/>
      <c r="V11" s="34"/>
      <c r="W11" s="34"/>
      <c r="X11" s="33"/>
      <c r="Y11" s="33"/>
      <c r="Z11" s="33"/>
      <c r="AA11" s="34"/>
      <c r="AB11" s="68"/>
      <c r="AC11" s="42"/>
      <c r="AD11" s="42"/>
      <c r="AE11" s="43"/>
    </row>
    <row r="12" spans="1:32" ht="16.5" x14ac:dyDescent="0.3">
      <c r="A12" s="205" t="s">
        <v>136</v>
      </c>
      <c r="B12" s="95" t="s">
        <v>48</v>
      </c>
      <c r="C12" s="206" t="s">
        <v>137</v>
      </c>
      <c r="D12" s="174"/>
      <c r="E12" s="175"/>
      <c r="F12" s="207"/>
      <c r="G12" s="164"/>
      <c r="H12" s="174">
        <v>12</v>
      </c>
      <c r="I12" s="175"/>
      <c r="J12" s="207">
        <v>4</v>
      </c>
      <c r="K12" s="164" t="s">
        <v>0</v>
      </c>
      <c r="L12" s="174"/>
      <c r="M12" s="175"/>
      <c r="N12" s="207"/>
      <c r="O12" s="164"/>
      <c r="P12" s="174"/>
      <c r="Q12" s="175"/>
      <c r="R12" s="207"/>
      <c r="S12" s="164"/>
      <c r="T12" s="174"/>
      <c r="U12" s="175"/>
      <c r="V12" s="207"/>
      <c r="W12" s="168"/>
      <c r="X12" s="174"/>
      <c r="Y12" s="175"/>
      <c r="Z12" s="207"/>
      <c r="AA12" s="170"/>
      <c r="AB12" s="105">
        <f>IF(D12+H12+L12+P12+T12+X12=0,"",D12+H12+L12+P12+T12+X12)</f>
        <v>12</v>
      </c>
      <c r="AC12" s="101" t="str">
        <f>IF(E12+I12+M12+Q12+U12+Y12=0,"",E12+I12+M12+Q12+U12+Y12)</f>
        <v/>
      </c>
      <c r="AD12" s="101">
        <f>IF(F12+J12+N12+R12+V12+Z12=0,"",F12+J12+N12+R12+V12+Z12)</f>
        <v>4</v>
      </c>
      <c r="AE12" s="9" t="s">
        <v>38</v>
      </c>
    </row>
    <row r="13" spans="1:32" ht="32.25" x14ac:dyDescent="0.3">
      <c r="A13" s="205" t="s">
        <v>130</v>
      </c>
      <c r="B13" s="108" t="s">
        <v>48</v>
      </c>
      <c r="C13" s="206" t="s">
        <v>76</v>
      </c>
      <c r="D13" s="174"/>
      <c r="E13" s="175"/>
      <c r="F13" s="207"/>
      <c r="G13" s="164"/>
      <c r="H13" s="174"/>
      <c r="I13" s="175"/>
      <c r="J13" s="207"/>
      <c r="K13" s="164"/>
      <c r="L13" s="174">
        <v>12</v>
      </c>
      <c r="M13" s="175"/>
      <c r="N13" s="207">
        <v>4</v>
      </c>
      <c r="O13" s="164" t="s">
        <v>0</v>
      </c>
      <c r="P13" s="174"/>
      <c r="Q13" s="175"/>
      <c r="R13" s="207"/>
      <c r="S13" s="164" t="s">
        <v>135</v>
      </c>
      <c r="T13" s="174"/>
      <c r="U13" s="175"/>
      <c r="V13" s="207"/>
      <c r="W13" s="168"/>
      <c r="X13" s="174"/>
      <c r="Y13" s="175"/>
      <c r="Z13" s="207"/>
      <c r="AA13" s="170"/>
      <c r="AB13" s="105">
        <f t="shared" ref="AB13:AB17" si="0">IF(D13+H13+L13+P13+T13+X13=0,"",D13+H13+L13+P13+T13+X13)</f>
        <v>12</v>
      </c>
      <c r="AC13" s="101" t="str">
        <f t="shared" ref="AC13:AC17" si="1">IF(E13+I13+M13+Q13+U13+Y13=0,"",E13+I13+M13+Q13+U13+Y13)</f>
        <v/>
      </c>
      <c r="AD13" s="101">
        <f t="shared" ref="AD13:AD17" si="2">IF(F13+J13+N13+R13+V13+Z13=0,"",F13+J13+N13+R13+V13+Z13)</f>
        <v>4</v>
      </c>
      <c r="AE13" s="9" t="s">
        <v>38</v>
      </c>
    </row>
    <row r="14" spans="1:32" ht="15.75" customHeight="1" x14ac:dyDescent="0.3">
      <c r="A14" s="208" t="s">
        <v>119</v>
      </c>
      <c r="B14" s="108" t="s">
        <v>48</v>
      </c>
      <c r="C14" s="173" t="s">
        <v>69</v>
      </c>
      <c r="D14" s="174"/>
      <c r="E14" s="175"/>
      <c r="F14" s="207"/>
      <c r="G14" s="164"/>
      <c r="H14" s="174"/>
      <c r="I14" s="175"/>
      <c r="J14" s="207"/>
      <c r="K14" s="164"/>
      <c r="L14" s="174">
        <v>12</v>
      </c>
      <c r="M14" s="175"/>
      <c r="N14" s="207">
        <v>4</v>
      </c>
      <c r="O14" s="164" t="s">
        <v>0</v>
      </c>
      <c r="P14" s="174"/>
      <c r="Q14" s="175"/>
      <c r="R14" s="207"/>
      <c r="S14" s="164"/>
      <c r="T14" s="174"/>
      <c r="U14" s="175"/>
      <c r="V14" s="207"/>
      <c r="W14" s="168"/>
      <c r="X14" s="174"/>
      <c r="Y14" s="175"/>
      <c r="Z14" s="207"/>
      <c r="AA14" s="170"/>
      <c r="AB14" s="105">
        <f t="shared" si="0"/>
        <v>12</v>
      </c>
      <c r="AC14" s="101" t="str">
        <f t="shared" si="1"/>
        <v/>
      </c>
      <c r="AD14" s="101">
        <f t="shared" si="2"/>
        <v>4</v>
      </c>
      <c r="AE14" s="9" t="s">
        <v>38</v>
      </c>
    </row>
    <row r="15" spans="1:32" ht="31.5" x14ac:dyDescent="0.3">
      <c r="A15" s="205" t="s">
        <v>131</v>
      </c>
      <c r="B15" s="108" t="s">
        <v>48</v>
      </c>
      <c r="C15" s="209" t="s">
        <v>70</v>
      </c>
      <c r="D15" s="174"/>
      <c r="E15" s="175"/>
      <c r="F15" s="207"/>
      <c r="G15" s="164"/>
      <c r="H15" s="174"/>
      <c r="I15" s="175"/>
      <c r="J15" s="207"/>
      <c r="K15" s="164"/>
      <c r="L15" s="174"/>
      <c r="M15" s="175"/>
      <c r="N15" s="207"/>
      <c r="O15" s="164"/>
      <c r="P15" s="174">
        <v>8</v>
      </c>
      <c r="Q15" s="175"/>
      <c r="R15" s="207">
        <v>3</v>
      </c>
      <c r="S15" s="164" t="s">
        <v>79</v>
      </c>
      <c r="T15" s="174"/>
      <c r="U15" s="175"/>
      <c r="V15" s="207"/>
      <c r="W15" s="168"/>
      <c r="X15" s="174"/>
      <c r="Y15" s="175"/>
      <c r="Z15" s="207"/>
      <c r="AA15" s="170"/>
      <c r="AB15" s="105">
        <f t="shared" si="0"/>
        <v>8</v>
      </c>
      <c r="AC15" s="101" t="str">
        <f t="shared" si="1"/>
        <v/>
      </c>
      <c r="AD15" s="101">
        <f t="shared" si="2"/>
        <v>3</v>
      </c>
      <c r="AE15" s="9" t="s">
        <v>38</v>
      </c>
    </row>
    <row r="16" spans="1:32" ht="15.75" customHeight="1" x14ac:dyDescent="0.3">
      <c r="A16" s="208" t="s">
        <v>132</v>
      </c>
      <c r="B16" s="108" t="s">
        <v>48</v>
      </c>
      <c r="C16" s="210" t="s">
        <v>71</v>
      </c>
      <c r="D16" s="174"/>
      <c r="E16" s="175"/>
      <c r="F16" s="207"/>
      <c r="G16" s="164"/>
      <c r="H16" s="174"/>
      <c r="I16" s="175"/>
      <c r="J16" s="207"/>
      <c r="K16" s="164"/>
      <c r="L16" s="174">
        <v>12</v>
      </c>
      <c r="M16" s="175"/>
      <c r="N16" s="207">
        <v>3</v>
      </c>
      <c r="O16" s="164" t="s">
        <v>0</v>
      </c>
      <c r="P16" s="174"/>
      <c r="Q16" s="175"/>
      <c r="R16" s="207"/>
      <c r="S16" s="164" t="s">
        <v>135</v>
      </c>
      <c r="T16" s="174"/>
      <c r="U16" s="175"/>
      <c r="V16" s="207"/>
      <c r="W16" s="168"/>
      <c r="X16" s="174"/>
      <c r="Y16" s="175"/>
      <c r="Z16" s="207"/>
      <c r="AA16" s="170"/>
      <c r="AB16" s="105">
        <f t="shared" ref="AB16" si="3">IF(D16+H16+L16+P16+T16+X16=0,"",D16+H16+L16+P16+T16+X16)</f>
        <v>12</v>
      </c>
      <c r="AC16" s="101" t="str">
        <f t="shared" ref="AC16" si="4">IF(E16+I16+M16+Q16+U16+Y16=0,"",E16+I16+M16+Q16+U16+Y16)</f>
        <v/>
      </c>
      <c r="AD16" s="101">
        <f t="shared" ref="AD16" si="5">IF(F16+J16+N16+R16+V16+Z16=0,"",F16+J16+N16+R16+V16+Z16)</f>
        <v>3</v>
      </c>
      <c r="AE16" s="9" t="s">
        <v>38</v>
      </c>
    </row>
    <row r="17" spans="1:31" ht="15.75" customHeight="1" x14ac:dyDescent="0.3">
      <c r="A17" s="208" t="s">
        <v>153</v>
      </c>
      <c r="B17" s="107" t="s">
        <v>0</v>
      </c>
      <c r="C17" s="211" t="s">
        <v>77</v>
      </c>
      <c r="D17" s="174"/>
      <c r="E17" s="175"/>
      <c r="F17" s="207"/>
      <c r="G17" s="164"/>
      <c r="H17" s="174"/>
      <c r="I17" s="175"/>
      <c r="J17" s="207"/>
      <c r="K17" s="164"/>
      <c r="L17" s="174"/>
      <c r="M17" s="175"/>
      <c r="N17" s="207"/>
      <c r="O17" s="164"/>
      <c r="P17" s="174"/>
      <c r="Q17" s="175"/>
      <c r="R17" s="175">
        <v>12</v>
      </c>
      <c r="S17" s="171" t="s">
        <v>38</v>
      </c>
      <c r="T17" s="174"/>
      <c r="U17" s="175"/>
      <c r="V17" s="207"/>
      <c r="W17" s="168"/>
      <c r="X17" s="174"/>
      <c r="Y17" s="175"/>
      <c r="Z17" s="207"/>
      <c r="AA17" s="170"/>
      <c r="AB17" s="105" t="str">
        <f t="shared" si="0"/>
        <v/>
      </c>
      <c r="AC17" s="101" t="str">
        <f t="shared" si="1"/>
        <v/>
      </c>
      <c r="AD17" s="101">
        <f t="shared" si="2"/>
        <v>12</v>
      </c>
      <c r="AE17" s="9" t="s">
        <v>38</v>
      </c>
    </row>
    <row r="18" spans="1:31" s="160" customFormat="1" ht="15.75" customHeight="1" thickBot="1" x14ac:dyDescent="0.35">
      <c r="A18" s="10"/>
      <c r="B18" s="83"/>
      <c r="C18" s="84" t="s">
        <v>20</v>
      </c>
      <c r="D18" s="14">
        <f>SUM(D12:D17)</f>
        <v>0</v>
      </c>
      <c r="E18" s="14">
        <f>SUM(E12:E17)</f>
        <v>0</v>
      </c>
      <c r="F18" s="14">
        <f>SUM(F12:F17)</f>
        <v>0</v>
      </c>
      <c r="G18" s="103" t="s">
        <v>38</v>
      </c>
      <c r="H18" s="18">
        <f>SUM(H12:H17)</f>
        <v>12</v>
      </c>
      <c r="I18" s="14">
        <f>SUM(I12:I17)</f>
        <v>0</v>
      </c>
      <c r="J18" s="14">
        <f>SUM(J12:J17)</f>
        <v>4</v>
      </c>
      <c r="K18" s="103" t="s">
        <v>38</v>
      </c>
      <c r="L18" s="17">
        <f>SUM(L12:L17)</f>
        <v>36</v>
      </c>
      <c r="M18" s="14">
        <f>SUM(M12:M17)</f>
        <v>0</v>
      </c>
      <c r="N18" s="14">
        <f>SUM(N12:N17)</f>
        <v>11</v>
      </c>
      <c r="O18" s="103" t="s">
        <v>38</v>
      </c>
      <c r="P18" s="18">
        <f>SUM(P12:P17)</f>
        <v>8</v>
      </c>
      <c r="Q18" s="14">
        <f>SUM(Q12:Q17)</f>
        <v>0</v>
      </c>
      <c r="R18" s="14">
        <f>SUM(R12:R17)</f>
        <v>15</v>
      </c>
      <c r="S18" s="103" t="s">
        <v>38</v>
      </c>
      <c r="T18" s="18">
        <f>SUM(T12:T17)</f>
        <v>0</v>
      </c>
      <c r="U18" s="14">
        <f>SUM(U12:U17)</f>
        <v>0</v>
      </c>
      <c r="V18" s="14">
        <f>SUM(V12:V17)</f>
        <v>0</v>
      </c>
      <c r="W18" s="103" t="s">
        <v>38</v>
      </c>
      <c r="X18" s="17">
        <f>SUM(X12:X17)</f>
        <v>0</v>
      </c>
      <c r="Y18" s="14">
        <f>SUM(Y12:Y17)</f>
        <v>0</v>
      </c>
      <c r="Z18" s="14">
        <f>SUM(Z12:Z17)</f>
        <v>0</v>
      </c>
      <c r="AA18" s="19" t="s">
        <v>38</v>
      </c>
      <c r="AB18" s="18">
        <f>SUM(AB12:AB17)</f>
        <v>56</v>
      </c>
      <c r="AC18" s="14">
        <f>SUM(AC12:AC17)</f>
        <v>0</v>
      </c>
      <c r="AD18" s="14">
        <f>SUM(AD12:AD17)</f>
        <v>30</v>
      </c>
      <c r="AE18" s="103" t="s">
        <v>38</v>
      </c>
    </row>
    <row r="19" spans="1:31" s="160" customFormat="1" ht="15.75" customHeight="1" thickBot="1" x14ac:dyDescent="0.35">
      <c r="A19" s="44"/>
      <c r="B19" s="45"/>
      <c r="C19" s="26" t="s">
        <v>28</v>
      </c>
      <c r="D19" s="49">
        <f>D10+D18</f>
        <v>90</v>
      </c>
      <c r="E19" s="23">
        <f>E10+E18</f>
        <v>14</v>
      </c>
      <c r="F19" s="23">
        <f>F10+F18</f>
        <v>28</v>
      </c>
      <c r="G19" s="104" t="s">
        <v>38</v>
      </c>
      <c r="H19" s="49">
        <f>H10+H18</f>
        <v>88</v>
      </c>
      <c r="I19" s="23">
        <f>I10+I18</f>
        <v>8</v>
      </c>
      <c r="J19" s="23">
        <f>J10+J18</f>
        <v>29</v>
      </c>
      <c r="K19" s="104" t="s">
        <v>38</v>
      </c>
      <c r="L19" s="49">
        <f>L10+L18</f>
        <v>100</v>
      </c>
      <c r="M19" s="23">
        <f>M10+M18</f>
        <v>6</v>
      </c>
      <c r="N19" s="23">
        <f>N10+N18</f>
        <v>30</v>
      </c>
      <c r="O19" s="104" t="s">
        <v>38</v>
      </c>
      <c r="P19" s="49">
        <f>P10+P18</f>
        <v>78</v>
      </c>
      <c r="Q19" s="23">
        <f>Q10+Q18</f>
        <v>0</v>
      </c>
      <c r="R19" s="23">
        <f>R10+R18</f>
        <v>33</v>
      </c>
      <c r="S19" s="104" t="s">
        <v>38</v>
      </c>
      <c r="T19" s="49">
        <f>T10+T18</f>
        <v>0</v>
      </c>
      <c r="U19" s="23">
        <f>U10+U18</f>
        <v>0</v>
      </c>
      <c r="V19" s="23">
        <f>V10+V18</f>
        <v>0</v>
      </c>
      <c r="W19" s="104" t="s">
        <v>38</v>
      </c>
      <c r="X19" s="49">
        <f>X10+X18</f>
        <v>0</v>
      </c>
      <c r="Y19" s="23">
        <f>Y10+Y18</f>
        <v>0</v>
      </c>
      <c r="Z19" s="23">
        <f>Z10+Z18</f>
        <v>0</v>
      </c>
      <c r="AA19" s="65" t="s">
        <v>38</v>
      </c>
      <c r="AB19" s="69">
        <f>AB10+AB18</f>
        <v>356</v>
      </c>
      <c r="AC19" s="23">
        <f>AC10+AC18</f>
        <v>28</v>
      </c>
      <c r="AD19" s="23">
        <f>AD10+AD18</f>
        <v>120</v>
      </c>
      <c r="AE19" s="53">
        <f>AE33+AE10</f>
        <v>7</v>
      </c>
    </row>
    <row r="20" spans="1:31" s="160" customFormat="1" ht="9.9499999999999993" customHeight="1" thickBot="1" x14ac:dyDescent="0.35">
      <c r="A20" s="148"/>
      <c r="B20" s="212"/>
      <c r="C20" s="212"/>
      <c r="D20" s="212"/>
      <c r="E20" s="212"/>
      <c r="F20" s="212"/>
      <c r="G20" s="212"/>
      <c r="H20" s="212"/>
      <c r="I20" s="212"/>
      <c r="J20" s="212"/>
      <c r="K20" s="212"/>
      <c r="L20" s="212"/>
      <c r="M20" s="212"/>
      <c r="N20" s="212"/>
      <c r="O20" s="212"/>
      <c r="P20" s="212"/>
      <c r="Q20" s="212"/>
      <c r="R20" s="212"/>
      <c r="S20" s="212"/>
      <c r="T20" s="212"/>
      <c r="U20" s="212"/>
      <c r="V20" s="212"/>
      <c r="W20" s="212"/>
      <c r="X20" s="212"/>
      <c r="Y20" s="212"/>
      <c r="Z20" s="212"/>
      <c r="AA20" s="212"/>
      <c r="AB20" s="68"/>
      <c r="AC20" s="42"/>
      <c r="AD20" s="42"/>
      <c r="AE20" s="74"/>
    </row>
    <row r="21" spans="1:31" s="195" customFormat="1" ht="15.75" customHeight="1" thickTop="1" x14ac:dyDescent="0.3">
      <c r="A21" s="213" t="s">
        <v>149</v>
      </c>
      <c r="B21" s="4" t="s">
        <v>0</v>
      </c>
      <c r="C21" s="1" t="s">
        <v>27</v>
      </c>
      <c r="D21" s="214"/>
      <c r="E21" s="214"/>
      <c r="F21" s="215"/>
      <c r="G21" s="216"/>
      <c r="H21" s="215"/>
      <c r="I21" s="214">
        <v>120</v>
      </c>
      <c r="J21" s="215" t="s">
        <v>81</v>
      </c>
      <c r="K21" s="215" t="s">
        <v>82</v>
      </c>
      <c r="L21" s="215"/>
      <c r="M21" s="214"/>
      <c r="N21" s="215"/>
      <c r="O21" s="215"/>
      <c r="P21" s="215"/>
      <c r="Q21" s="214"/>
      <c r="R21" s="215"/>
      <c r="S21" s="215"/>
      <c r="T21" s="215"/>
      <c r="U21" s="214"/>
      <c r="V21" s="215"/>
      <c r="W21" s="215"/>
      <c r="X21" s="215"/>
      <c r="Y21" s="214"/>
      <c r="Z21" s="215"/>
      <c r="AA21" s="216"/>
      <c r="AB21" s="80"/>
      <c r="AC21" s="81"/>
      <c r="AD21" s="81"/>
      <c r="AE21" s="82"/>
    </row>
    <row r="22" spans="1:31" s="195" customFormat="1" ht="9.9499999999999993" customHeight="1" x14ac:dyDescent="0.2">
      <c r="A22" s="129"/>
      <c r="B22" s="130"/>
      <c r="C22" s="130"/>
      <c r="D22" s="130"/>
      <c r="E22" s="130"/>
      <c r="F22" s="130"/>
      <c r="G22" s="130"/>
      <c r="H22" s="130"/>
      <c r="I22" s="130"/>
      <c r="J22" s="130"/>
      <c r="K22" s="130"/>
      <c r="L22" s="130"/>
      <c r="M22" s="130"/>
      <c r="N22" s="130"/>
      <c r="O22" s="130"/>
      <c r="P22" s="130"/>
      <c r="Q22" s="130"/>
      <c r="R22" s="130"/>
      <c r="S22" s="130"/>
      <c r="T22" s="130"/>
      <c r="U22" s="130"/>
      <c r="V22" s="130"/>
      <c r="W22" s="130"/>
      <c r="X22" s="130"/>
      <c r="Y22" s="130"/>
      <c r="Z22" s="130"/>
      <c r="AA22" s="131"/>
      <c r="AB22" s="62"/>
      <c r="AC22" s="61"/>
      <c r="AD22" s="61"/>
      <c r="AE22" s="73"/>
    </row>
    <row r="23" spans="1:31" s="195" customFormat="1" ht="15.75" customHeight="1" x14ac:dyDescent="0.2">
      <c r="A23" s="127" t="s">
        <v>45</v>
      </c>
      <c r="B23" s="128"/>
      <c r="C23" s="128"/>
      <c r="D23" s="128"/>
      <c r="E23" s="128"/>
      <c r="F23" s="128"/>
      <c r="G23" s="128"/>
      <c r="H23" s="128"/>
      <c r="I23" s="128"/>
      <c r="J23" s="128"/>
      <c r="K23" s="128"/>
      <c r="L23" s="128"/>
      <c r="M23" s="128"/>
      <c r="N23" s="128"/>
      <c r="O23" s="128"/>
      <c r="P23" s="128"/>
      <c r="Q23" s="128"/>
      <c r="R23" s="128"/>
      <c r="S23" s="128"/>
      <c r="T23" s="128"/>
      <c r="U23" s="128"/>
      <c r="V23" s="128"/>
      <c r="W23" s="128"/>
      <c r="X23" s="128"/>
      <c r="Y23" s="128"/>
      <c r="Z23" s="128"/>
      <c r="AA23" s="128"/>
      <c r="AB23" s="62"/>
      <c r="AC23" s="61"/>
      <c r="AD23" s="61"/>
      <c r="AE23" s="73"/>
    </row>
    <row r="24" spans="1:31" s="195" customFormat="1" ht="15.75" customHeight="1" x14ac:dyDescent="0.3">
      <c r="A24" s="3"/>
      <c r="B24" s="16"/>
      <c r="C24" s="2" t="s">
        <v>32</v>
      </c>
      <c r="D24" s="58"/>
      <c r="E24" s="59"/>
      <c r="F24" s="101"/>
      <c r="G24" s="41">
        <f>COUNTIF(G12:G20,"A")</f>
        <v>0</v>
      </c>
      <c r="H24" s="58"/>
      <c r="I24" s="59"/>
      <c r="J24" s="101"/>
      <c r="K24" s="41">
        <f>COUNTIF(K12:K20,"A")</f>
        <v>0</v>
      </c>
      <c r="L24" s="58"/>
      <c r="M24" s="59"/>
      <c r="N24" s="101"/>
      <c r="O24" s="41">
        <f>COUNTIF(O12:O20,"A")</f>
        <v>0</v>
      </c>
      <c r="P24" s="58"/>
      <c r="Q24" s="59"/>
      <c r="R24" s="101"/>
      <c r="S24" s="41">
        <f>COUNTIF(S12:S20,"A")</f>
        <v>0</v>
      </c>
      <c r="T24" s="58"/>
      <c r="U24" s="59"/>
      <c r="V24" s="101"/>
      <c r="W24" s="41">
        <f>COUNTIF(W12:W20,"A")</f>
        <v>0</v>
      </c>
      <c r="X24" s="58"/>
      <c r="Y24" s="59"/>
      <c r="Z24" s="101"/>
      <c r="AA24" s="58">
        <f>COUNTIF(AA12:AA20,"A")</f>
        <v>0</v>
      </c>
      <c r="AB24" s="62"/>
      <c r="AC24" s="61"/>
      <c r="AD24" s="24"/>
      <c r="AE24" s="21">
        <f t="shared" ref="AE24:AE32" si="6">SUM(D24:AA24)</f>
        <v>0</v>
      </c>
    </row>
    <row r="25" spans="1:31" s="195" customFormat="1" ht="15.75" customHeight="1" x14ac:dyDescent="0.3">
      <c r="A25" s="3"/>
      <c r="B25" s="16"/>
      <c r="C25" s="2" t="s">
        <v>33</v>
      </c>
      <c r="D25" s="58"/>
      <c r="E25" s="59"/>
      <c r="F25" s="101"/>
      <c r="G25" s="41">
        <f>COUNTIF(G12:G20,"B")</f>
        <v>0</v>
      </c>
      <c r="H25" s="58"/>
      <c r="I25" s="59"/>
      <c r="J25" s="101"/>
      <c r="K25" s="41">
        <f>COUNTIF(K12:K20,"B")</f>
        <v>0</v>
      </c>
      <c r="L25" s="58"/>
      <c r="M25" s="59"/>
      <c r="N25" s="101"/>
      <c r="O25" s="41">
        <f>COUNTIF(O12:O20,"B")</f>
        <v>0</v>
      </c>
      <c r="P25" s="58"/>
      <c r="Q25" s="59"/>
      <c r="R25" s="101"/>
      <c r="S25" s="41">
        <f>COUNTIF(S12:S20,"B")</f>
        <v>1</v>
      </c>
      <c r="T25" s="58"/>
      <c r="U25" s="59"/>
      <c r="V25" s="101"/>
      <c r="W25" s="41">
        <f>COUNTIF(W12:W20,"B")</f>
        <v>0</v>
      </c>
      <c r="X25" s="58"/>
      <c r="Y25" s="59"/>
      <c r="Z25" s="101"/>
      <c r="AA25" s="58">
        <f>COUNTIF(AA12:AA20,"B")</f>
        <v>0</v>
      </c>
      <c r="AB25" s="62"/>
      <c r="AC25" s="61"/>
      <c r="AD25" s="24"/>
      <c r="AE25" s="21">
        <f t="shared" si="6"/>
        <v>1</v>
      </c>
    </row>
    <row r="26" spans="1:31" s="195" customFormat="1" ht="15.75" customHeight="1" x14ac:dyDescent="0.3">
      <c r="A26" s="3"/>
      <c r="B26" s="16"/>
      <c r="C26" s="2" t="s">
        <v>34</v>
      </c>
      <c r="D26" s="58"/>
      <c r="E26" s="59"/>
      <c r="F26" s="101"/>
      <c r="G26" s="41">
        <f>COUNTIF(G12:G20,"F")</f>
        <v>0</v>
      </c>
      <c r="H26" s="58"/>
      <c r="I26" s="59"/>
      <c r="J26" s="101"/>
      <c r="K26" s="41">
        <f>COUNTIF(K12:K20,"F")</f>
        <v>0</v>
      </c>
      <c r="L26" s="58"/>
      <c r="M26" s="59"/>
      <c r="N26" s="101"/>
      <c r="O26" s="41">
        <f>COUNTIF(O12:O20,"F")</f>
        <v>0</v>
      </c>
      <c r="P26" s="58"/>
      <c r="Q26" s="59"/>
      <c r="R26" s="101"/>
      <c r="S26" s="41">
        <f>COUNTIF(S12:S20,"F")</f>
        <v>0</v>
      </c>
      <c r="T26" s="58"/>
      <c r="U26" s="59"/>
      <c r="V26" s="101"/>
      <c r="W26" s="41">
        <f>COUNTIF(W12:W20,"F")</f>
        <v>0</v>
      </c>
      <c r="X26" s="58"/>
      <c r="Y26" s="59"/>
      <c r="Z26" s="101"/>
      <c r="AA26" s="58">
        <f>COUNTIF(AA12:AA20,"F")</f>
        <v>0</v>
      </c>
      <c r="AB26" s="62"/>
      <c r="AC26" s="61"/>
      <c r="AD26" s="24"/>
      <c r="AE26" s="21">
        <f t="shared" si="6"/>
        <v>0</v>
      </c>
    </row>
    <row r="27" spans="1:31" s="195" customFormat="1" ht="15.75" customHeight="1" x14ac:dyDescent="0.3">
      <c r="A27" s="3"/>
      <c r="B27" s="16"/>
      <c r="C27" s="2" t="s">
        <v>35</v>
      </c>
      <c r="D27" s="58"/>
      <c r="E27" s="59"/>
      <c r="F27" s="101"/>
      <c r="G27" s="41">
        <f>COUNTIF(G12:G20,"F(Z)")</f>
        <v>0</v>
      </c>
      <c r="H27" s="58"/>
      <c r="I27" s="59"/>
      <c r="J27" s="101"/>
      <c r="K27" s="41">
        <f>COUNTIF(K12:K20,"F(Z)")</f>
        <v>0</v>
      </c>
      <c r="L27" s="58"/>
      <c r="M27" s="59"/>
      <c r="N27" s="101"/>
      <c r="O27" s="41">
        <f>COUNTIF(O12:O20,"F(Z)")</f>
        <v>0</v>
      </c>
      <c r="P27" s="58"/>
      <c r="Q27" s="59"/>
      <c r="R27" s="101"/>
      <c r="S27" s="41">
        <f>COUNTIF(S12:S20,"F(Z)")</f>
        <v>0</v>
      </c>
      <c r="T27" s="58"/>
      <c r="U27" s="59"/>
      <c r="V27" s="101"/>
      <c r="W27" s="41">
        <f>COUNTIF(W12:W20,"F(Z)")</f>
        <v>0</v>
      </c>
      <c r="X27" s="58"/>
      <c r="Y27" s="59"/>
      <c r="Z27" s="101"/>
      <c r="AA27" s="58">
        <f>COUNTIF(AA12:AA20,"F(Z)")</f>
        <v>0</v>
      </c>
      <c r="AB27" s="62"/>
      <c r="AC27" s="61"/>
      <c r="AD27" s="24"/>
      <c r="AE27" s="21">
        <f t="shared" si="6"/>
        <v>0</v>
      </c>
    </row>
    <row r="28" spans="1:31" s="195" customFormat="1" ht="15.75" customHeight="1" x14ac:dyDescent="0.3">
      <c r="A28" s="3"/>
      <c r="B28" s="16"/>
      <c r="C28" s="2" t="s">
        <v>21</v>
      </c>
      <c r="D28" s="58"/>
      <c r="E28" s="59"/>
      <c r="F28" s="101"/>
      <c r="G28" s="41">
        <f>COUNTIF(G12:G20,"G")</f>
        <v>0</v>
      </c>
      <c r="H28" s="58"/>
      <c r="I28" s="59"/>
      <c r="J28" s="101"/>
      <c r="K28" s="41">
        <f>COUNTIF(K12:K20,"G")</f>
        <v>0</v>
      </c>
      <c r="L28" s="58"/>
      <c r="M28" s="59"/>
      <c r="N28" s="101"/>
      <c r="O28" s="41">
        <f>COUNTIF(O12:O20,"G")</f>
        <v>0</v>
      </c>
      <c r="P28" s="58"/>
      <c r="Q28" s="59"/>
      <c r="R28" s="101"/>
      <c r="S28" s="41">
        <f>COUNTIF(S12:S20,"G")</f>
        <v>0</v>
      </c>
      <c r="T28" s="58"/>
      <c r="U28" s="59"/>
      <c r="V28" s="101"/>
      <c r="W28" s="41">
        <f>COUNTIF(W12:W20,"G")</f>
        <v>0</v>
      </c>
      <c r="X28" s="58"/>
      <c r="Y28" s="59"/>
      <c r="Z28" s="101"/>
      <c r="AA28" s="58">
        <f>COUNTIF(AA12:AA20,"G")</f>
        <v>0</v>
      </c>
      <c r="AB28" s="62"/>
      <c r="AC28" s="61"/>
      <c r="AD28" s="24"/>
      <c r="AE28" s="21">
        <f t="shared" si="6"/>
        <v>0</v>
      </c>
    </row>
    <row r="29" spans="1:31" s="195" customFormat="1" ht="15.75" customHeight="1" x14ac:dyDescent="0.3">
      <c r="A29" s="3"/>
      <c r="B29" s="16"/>
      <c r="C29" s="2" t="s">
        <v>36</v>
      </c>
      <c r="D29" s="58"/>
      <c r="E29" s="59"/>
      <c r="F29" s="101"/>
      <c r="G29" s="41">
        <f>COUNTIF(G12:G20,"G(Z)")</f>
        <v>0</v>
      </c>
      <c r="H29" s="58"/>
      <c r="I29" s="59"/>
      <c r="J29" s="101"/>
      <c r="K29" s="41">
        <f>COUNTIF(K12:K20,"G(Z)")</f>
        <v>0</v>
      </c>
      <c r="L29" s="58"/>
      <c r="M29" s="59"/>
      <c r="N29" s="101"/>
      <c r="O29" s="41">
        <f>COUNTIF(O12:O20,"G(Z)")</f>
        <v>0</v>
      </c>
      <c r="P29" s="58"/>
      <c r="Q29" s="59"/>
      <c r="R29" s="101"/>
      <c r="S29" s="41">
        <f>COUNTIF(S12:S20,"G(Z)")</f>
        <v>0</v>
      </c>
      <c r="T29" s="58"/>
      <c r="U29" s="59"/>
      <c r="V29" s="101"/>
      <c r="W29" s="41">
        <f>COUNTIF(W12:W20,"G(Z)")</f>
        <v>0</v>
      </c>
      <c r="X29" s="58"/>
      <c r="Y29" s="59"/>
      <c r="Z29" s="101"/>
      <c r="AA29" s="58">
        <f>COUNTIF(AA12:AA20,"G(Z)")</f>
        <v>0</v>
      </c>
      <c r="AB29" s="62"/>
      <c r="AC29" s="61"/>
      <c r="AD29" s="24"/>
      <c r="AE29" s="21">
        <f t="shared" si="6"/>
        <v>0</v>
      </c>
    </row>
    <row r="30" spans="1:31" s="195" customFormat="1" ht="15.75" customHeight="1" x14ac:dyDescent="0.3">
      <c r="A30" s="3"/>
      <c r="B30" s="16"/>
      <c r="C30" s="2" t="s">
        <v>133</v>
      </c>
      <c r="D30" s="58"/>
      <c r="E30" s="59"/>
      <c r="F30" s="101"/>
      <c r="G30" s="41">
        <f>COUNTIF(G12:G20,"K")</f>
        <v>0</v>
      </c>
      <c r="H30" s="58"/>
      <c r="I30" s="59"/>
      <c r="J30" s="101"/>
      <c r="K30" s="41">
        <f>COUNTIF(K12:K20,"K")</f>
        <v>1</v>
      </c>
      <c r="L30" s="58"/>
      <c r="M30" s="59"/>
      <c r="N30" s="101"/>
      <c r="O30" s="41">
        <f>COUNTIF(O12:O20,"K")</f>
        <v>3</v>
      </c>
      <c r="P30" s="58"/>
      <c r="Q30" s="59"/>
      <c r="R30" s="101"/>
      <c r="S30" s="41">
        <f>COUNTIF(S12:S20,"K")</f>
        <v>0</v>
      </c>
      <c r="T30" s="58"/>
      <c r="U30" s="59"/>
      <c r="V30" s="101"/>
      <c r="W30" s="41">
        <f>COUNTIF(W12:W20,"V")</f>
        <v>0</v>
      </c>
      <c r="X30" s="58"/>
      <c r="Y30" s="59"/>
      <c r="Z30" s="101"/>
      <c r="AA30" s="58">
        <f>COUNTIF(AA12:AA20,"V")</f>
        <v>0</v>
      </c>
      <c r="AB30" s="62"/>
      <c r="AC30" s="61"/>
      <c r="AD30" s="24"/>
      <c r="AE30" s="21">
        <f t="shared" si="6"/>
        <v>4</v>
      </c>
    </row>
    <row r="31" spans="1:31" s="195" customFormat="1" ht="15.75" customHeight="1" x14ac:dyDescent="0.3">
      <c r="A31" s="3"/>
      <c r="B31" s="16"/>
      <c r="C31" s="2" t="s">
        <v>134</v>
      </c>
      <c r="D31" s="58"/>
      <c r="E31" s="59"/>
      <c r="F31" s="101"/>
      <c r="G31" s="41">
        <f>COUNTIF(G12:G20,"V(K)")</f>
        <v>0</v>
      </c>
      <c r="H31" s="58"/>
      <c r="I31" s="59"/>
      <c r="J31" s="101"/>
      <c r="K31" s="41">
        <f>COUNTIF(K12:K20,"V(Z)")</f>
        <v>0</v>
      </c>
      <c r="L31" s="58"/>
      <c r="M31" s="59"/>
      <c r="N31" s="101"/>
      <c r="O31" s="41">
        <f>COUNTIF(O12:O20,"V(Z)")</f>
        <v>0</v>
      </c>
      <c r="P31" s="58"/>
      <c r="Q31" s="59"/>
      <c r="R31" s="101"/>
      <c r="S31" s="41">
        <f>COUNTIF(S12:S20,"V(Z)")</f>
        <v>0</v>
      </c>
      <c r="T31" s="58"/>
      <c r="U31" s="59"/>
      <c r="V31" s="101"/>
      <c r="W31" s="41">
        <f>COUNTIF(W12:W20,"V(Z)")</f>
        <v>0</v>
      </c>
      <c r="X31" s="58"/>
      <c r="Y31" s="59"/>
      <c r="Z31" s="101"/>
      <c r="AA31" s="58">
        <f>COUNTIF(AA12:AA20,"V(Z)")</f>
        <v>0</v>
      </c>
      <c r="AB31" s="62"/>
      <c r="AC31" s="61"/>
      <c r="AD31" s="24"/>
      <c r="AE31" s="21">
        <f t="shared" si="6"/>
        <v>0</v>
      </c>
    </row>
    <row r="32" spans="1:31" s="195" customFormat="1" ht="15.75" customHeight="1" x14ac:dyDescent="0.25">
      <c r="A32" s="3"/>
      <c r="B32" s="22"/>
      <c r="C32" s="2" t="s">
        <v>37</v>
      </c>
      <c r="D32" s="60"/>
      <c r="E32" s="61"/>
      <c r="F32" s="24"/>
      <c r="G32" s="41">
        <f>COUNTIF(G12:G20,"Z")</f>
        <v>0</v>
      </c>
      <c r="H32" s="60"/>
      <c r="I32" s="61"/>
      <c r="J32" s="24"/>
      <c r="K32" s="41">
        <f>COUNTIF(K12:K20,"Z")</f>
        <v>0</v>
      </c>
      <c r="L32" s="60"/>
      <c r="M32" s="61"/>
      <c r="N32" s="24"/>
      <c r="O32" s="41">
        <f>COUNTIF(O12:O20,"Z")</f>
        <v>0</v>
      </c>
      <c r="P32" s="60"/>
      <c r="Q32" s="61"/>
      <c r="R32" s="24"/>
      <c r="S32" s="41">
        <f>COUNTIF(S12:S20,"Z")</f>
        <v>2</v>
      </c>
      <c r="T32" s="60"/>
      <c r="U32" s="61"/>
      <c r="V32" s="24"/>
      <c r="W32" s="41">
        <f>COUNTIF(W12:W20,"Z")</f>
        <v>0</v>
      </c>
      <c r="X32" s="60"/>
      <c r="Y32" s="61"/>
      <c r="Z32" s="24"/>
      <c r="AA32" s="58">
        <f>COUNTIF(AA12:AA20,"Z")</f>
        <v>0</v>
      </c>
      <c r="AB32" s="62"/>
      <c r="AC32" s="61"/>
      <c r="AD32" s="24"/>
      <c r="AE32" s="21">
        <f t="shared" si="6"/>
        <v>2</v>
      </c>
    </row>
    <row r="33" spans="1:31" s="195" customFormat="1" ht="15.75" customHeight="1" thickBot="1" x14ac:dyDescent="0.25">
      <c r="A33" s="124"/>
      <c r="B33" s="125"/>
      <c r="C33" s="125"/>
      <c r="D33" s="125"/>
      <c r="E33" s="125"/>
      <c r="F33" s="125"/>
      <c r="G33" s="125"/>
      <c r="H33" s="125"/>
      <c r="I33" s="125"/>
      <c r="J33" s="125"/>
      <c r="K33" s="125"/>
      <c r="L33" s="125"/>
      <c r="M33" s="125"/>
      <c r="N33" s="125"/>
      <c r="O33" s="125"/>
      <c r="P33" s="125"/>
      <c r="Q33" s="125"/>
      <c r="R33" s="125"/>
      <c r="S33" s="125"/>
      <c r="T33" s="125"/>
      <c r="U33" s="125"/>
      <c r="V33" s="125"/>
      <c r="W33" s="125"/>
      <c r="X33" s="125"/>
      <c r="Y33" s="125"/>
      <c r="Z33" s="125"/>
      <c r="AA33" s="126"/>
      <c r="AB33" s="123" t="s">
        <v>23</v>
      </c>
      <c r="AC33" s="197"/>
      <c r="AD33" s="198"/>
      <c r="AE33" s="110">
        <f>SUM(AE24:AE32)</f>
        <v>7</v>
      </c>
    </row>
    <row r="34" spans="1:31" s="195" customFormat="1" ht="15.75" customHeight="1" thickTop="1" x14ac:dyDescent="0.25">
      <c r="A34" s="217"/>
      <c r="B34" s="200"/>
      <c r="C34" s="200"/>
    </row>
    <row r="35" spans="1:31" s="195" customFormat="1" ht="15.75" customHeight="1" x14ac:dyDescent="0.25">
      <c r="A35" s="217"/>
      <c r="B35" s="200"/>
      <c r="C35" s="200"/>
    </row>
    <row r="36" spans="1:31" s="195" customFormat="1" ht="15.75" customHeight="1" x14ac:dyDescent="0.25">
      <c r="A36" s="217"/>
      <c r="B36" s="200"/>
      <c r="C36" s="200"/>
    </row>
    <row r="37" spans="1:31" s="195" customFormat="1" ht="15.75" customHeight="1" x14ac:dyDescent="0.25">
      <c r="A37" s="217"/>
      <c r="B37" s="200"/>
      <c r="C37" s="200"/>
    </row>
    <row r="38" spans="1:31" s="195" customFormat="1" ht="15.75" customHeight="1" x14ac:dyDescent="0.25">
      <c r="A38" s="217"/>
      <c r="B38" s="200"/>
      <c r="C38" s="200"/>
    </row>
    <row r="39" spans="1:31" s="195" customFormat="1" ht="15.75" customHeight="1" x14ac:dyDescent="0.25">
      <c r="A39" s="217"/>
      <c r="B39" s="200"/>
      <c r="C39" s="200"/>
    </row>
    <row r="40" spans="1:31" s="195" customFormat="1" ht="15.75" customHeight="1" x14ac:dyDescent="0.25">
      <c r="A40" s="217"/>
      <c r="B40" s="200"/>
      <c r="C40" s="200"/>
    </row>
    <row r="41" spans="1:31" s="195" customFormat="1" ht="15.75" customHeight="1" x14ac:dyDescent="0.25">
      <c r="A41" s="217"/>
      <c r="B41" s="200"/>
      <c r="C41" s="200"/>
    </row>
    <row r="42" spans="1:31" s="195" customFormat="1" ht="15.75" customHeight="1" x14ac:dyDescent="0.25">
      <c r="A42" s="217"/>
      <c r="B42" s="200"/>
      <c r="C42" s="200"/>
    </row>
    <row r="43" spans="1:31" s="195" customFormat="1" ht="15.75" customHeight="1" x14ac:dyDescent="0.25">
      <c r="A43" s="217"/>
      <c r="B43" s="200"/>
      <c r="C43" s="200"/>
    </row>
    <row r="44" spans="1:31" s="195" customFormat="1" ht="15.75" customHeight="1" x14ac:dyDescent="0.25">
      <c r="A44" s="217"/>
      <c r="B44" s="200"/>
      <c r="C44" s="200"/>
    </row>
    <row r="45" spans="1:31" s="195" customFormat="1" ht="15.75" customHeight="1" x14ac:dyDescent="0.25">
      <c r="A45" s="217"/>
      <c r="B45" s="200"/>
      <c r="C45" s="200"/>
    </row>
    <row r="46" spans="1:31" s="195" customFormat="1" ht="15.75" customHeight="1" x14ac:dyDescent="0.25">
      <c r="A46" s="217"/>
      <c r="B46" s="200"/>
      <c r="C46" s="200"/>
    </row>
    <row r="47" spans="1:31" s="195" customFormat="1" ht="15.75" customHeight="1" x14ac:dyDescent="0.25">
      <c r="A47" s="217"/>
      <c r="B47" s="200"/>
      <c r="C47" s="200"/>
    </row>
    <row r="48" spans="1:31" s="195" customFormat="1" ht="15.75" customHeight="1" x14ac:dyDescent="0.25">
      <c r="A48" s="217"/>
      <c r="B48" s="200"/>
      <c r="C48" s="200"/>
    </row>
    <row r="49" spans="1:3" s="195" customFormat="1" ht="15.75" customHeight="1" x14ac:dyDescent="0.25">
      <c r="A49" s="217"/>
      <c r="B49" s="200"/>
      <c r="C49" s="200"/>
    </row>
    <row r="50" spans="1:3" s="195" customFormat="1" ht="15.75" customHeight="1" x14ac:dyDescent="0.25">
      <c r="A50" s="217"/>
      <c r="B50" s="200"/>
      <c r="C50" s="200"/>
    </row>
    <row r="51" spans="1:3" s="195" customFormat="1" ht="15.75" customHeight="1" x14ac:dyDescent="0.25">
      <c r="A51" s="217"/>
      <c r="B51" s="200"/>
      <c r="C51" s="200"/>
    </row>
    <row r="52" spans="1:3" s="195" customFormat="1" ht="15.75" customHeight="1" x14ac:dyDescent="0.25">
      <c r="A52" s="217"/>
      <c r="B52" s="200"/>
      <c r="C52" s="200"/>
    </row>
    <row r="53" spans="1:3" s="195" customFormat="1" ht="15.75" customHeight="1" x14ac:dyDescent="0.25">
      <c r="A53" s="217"/>
      <c r="B53" s="200"/>
      <c r="C53" s="200"/>
    </row>
    <row r="54" spans="1:3" s="195" customFormat="1" ht="15.75" customHeight="1" x14ac:dyDescent="0.25">
      <c r="A54" s="217"/>
      <c r="B54" s="200"/>
      <c r="C54" s="200"/>
    </row>
    <row r="55" spans="1:3" s="195" customFormat="1" ht="15.75" customHeight="1" x14ac:dyDescent="0.25">
      <c r="A55" s="217"/>
      <c r="B55" s="200"/>
      <c r="C55" s="200"/>
    </row>
    <row r="56" spans="1:3" s="195" customFormat="1" ht="15.75" customHeight="1" x14ac:dyDescent="0.25">
      <c r="A56" s="217"/>
      <c r="B56" s="200"/>
      <c r="C56" s="200"/>
    </row>
    <row r="57" spans="1:3" s="195" customFormat="1" ht="15.75" customHeight="1" x14ac:dyDescent="0.25">
      <c r="A57" s="217"/>
      <c r="B57" s="200"/>
      <c r="C57" s="200"/>
    </row>
    <row r="58" spans="1:3" s="195" customFormat="1" ht="15.75" customHeight="1" x14ac:dyDescent="0.25">
      <c r="A58" s="217"/>
      <c r="B58" s="200"/>
      <c r="C58" s="200"/>
    </row>
    <row r="59" spans="1:3" s="195" customFormat="1" ht="15.75" customHeight="1" x14ac:dyDescent="0.25">
      <c r="A59" s="217"/>
      <c r="B59" s="200"/>
      <c r="C59" s="200"/>
    </row>
    <row r="60" spans="1:3" s="195" customFormat="1" ht="15.75" customHeight="1" x14ac:dyDescent="0.25">
      <c r="A60" s="217"/>
      <c r="B60" s="200"/>
      <c r="C60" s="200"/>
    </row>
    <row r="61" spans="1:3" s="195" customFormat="1" ht="15.75" customHeight="1" x14ac:dyDescent="0.25">
      <c r="A61" s="217"/>
      <c r="B61" s="200"/>
      <c r="C61" s="200"/>
    </row>
    <row r="62" spans="1:3" s="195" customFormat="1" ht="15.75" customHeight="1" x14ac:dyDescent="0.25">
      <c r="A62" s="217"/>
      <c r="B62" s="200"/>
      <c r="C62" s="200"/>
    </row>
    <row r="63" spans="1:3" s="195" customFormat="1" ht="15.75" customHeight="1" x14ac:dyDescent="0.25">
      <c r="A63" s="217"/>
      <c r="B63" s="200"/>
      <c r="C63" s="200"/>
    </row>
    <row r="64" spans="1:3" s="195" customFormat="1" ht="15.75" customHeight="1" x14ac:dyDescent="0.25">
      <c r="A64" s="217"/>
      <c r="B64" s="200"/>
      <c r="C64" s="200"/>
    </row>
    <row r="65" spans="1:3" s="195" customFormat="1" ht="15.75" customHeight="1" x14ac:dyDescent="0.25">
      <c r="A65" s="217"/>
      <c r="B65" s="200"/>
      <c r="C65" s="200"/>
    </row>
    <row r="66" spans="1:3" s="195" customFormat="1" ht="15.75" customHeight="1" x14ac:dyDescent="0.25">
      <c r="A66" s="217"/>
      <c r="B66" s="200"/>
      <c r="C66" s="200"/>
    </row>
    <row r="67" spans="1:3" s="195" customFormat="1" ht="15.75" customHeight="1" x14ac:dyDescent="0.25">
      <c r="A67" s="217"/>
      <c r="B67" s="200"/>
      <c r="C67" s="200"/>
    </row>
    <row r="68" spans="1:3" s="195" customFormat="1" ht="15.75" customHeight="1" x14ac:dyDescent="0.25">
      <c r="A68" s="217"/>
      <c r="B68" s="200"/>
      <c r="C68" s="200"/>
    </row>
    <row r="69" spans="1:3" s="195" customFormat="1" ht="15.75" customHeight="1" x14ac:dyDescent="0.25">
      <c r="A69" s="217"/>
      <c r="B69" s="200"/>
      <c r="C69" s="200"/>
    </row>
    <row r="70" spans="1:3" s="195" customFormat="1" ht="15.75" customHeight="1" x14ac:dyDescent="0.25">
      <c r="A70" s="217"/>
      <c r="B70" s="200"/>
      <c r="C70" s="200"/>
    </row>
    <row r="71" spans="1:3" s="195" customFormat="1" ht="15.75" customHeight="1" x14ac:dyDescent="0.25">
      <c r="A71" s="217"/>
      <c r="B71" s="200"/>
      <c r="C71" s="200"/>
    </row>
    <row r="72" spans="1:3" s="195" customFormat="1" ht="15.75" customHeight="1" x14ac:dyDescent="0.25">
      <c r="A72" s="217"/>
      <c r="B72" s="200"/>
      <c r="C72" s="200"/>
    </row>
    <row r="73" spans="1:3" s="195" customFormat="1" ht="15.75" customHeight="1" x14ac:dyDescent="0.25">
      <c r="A73" s="217"/>
      <c r="B73" s="200"/>
      <c r="C73" s="200"/>
    </row>
    <row r="74" spans="1:3" s="195" customFormat="1" ht="15.75" customHeight="1" x14ac:dyDescent="0.25">
      <c r="A74" s="217"/>
      <c r="B74" s="200"/>
      <c r="C74" s="200"/>
    </row>
    <row r="75" spans="1:3" s="195" customFormat="1" ht="15.75" customHeight="1" x14ac:dyDescent="0.25">
      <c r="A75" s="217"/>
      <c r="B75" s="200"/>
      <c r="C75" s="200"/>
    </row>
    <row r="76" spans="1:3" s="195" customFormat="1" ht="15.75" customHeight="1" x14ac:dyDescent="0.25">
      <c r="A76" s="217"/>
      <c r="B76" s="200"/>
      <c r="C76" s="200"/>
    </row>
    <row r="77" spans="1:3" s="195" customFormat="1" ht="15.75" customHeight="1" x14ac:dyDescent="0.25">
      <c r="A77" s="217"/>
      <c r="B77" s="200"/>
      <c r="C77" s="200"/>
    </row>
    <row r="78" spans="1:3" s="195" customFormat="1" ht="15.75" customHeight="1" x14ac:dyDescent="0.25">
      <c r="A78" s="217"/>
      <c r="B78" s="200"/>
      <c r="C78" s="200"/>
    </row>
    <row r="79" spans="1:3" s="195" customFormat="1" ht="15.75" customHeight="1" x14ac:dyDescent="0.25">
      <c r="A79" s="217"/>
      <c r="B79" s="200"/>
      <c r="C79" s="200"/>
    </row>
    <row r="80" spans="1:3" s="195" customFormat="1" ht="15.75" customHeight="1" x14ac:dyDescent="0.25">
      <c r="A80" s="217"/>
      <c r="B80" s="200"/>
      <c r="C80" s="200"/>
    </row>
    <row r="81" spans="1:3" s="195" customFormat="1" ht="15.75" customHeight="1" x14ac:dyDescent="0.25">
      <c r="A81" s="217"/>
      <c r="B81" s="200"/>
      <c r="C81" s="200"/>
    </row>
    <row r="82" spans="1:3" s="195" customFormat="1" ht="15.75" customHeight="1" x14ac:dyDescent="0.25">
      <c r="A82" s="217"/>
      <c r="B82" s="200"/>
      <c r="C82" s="200"/>
    </row>
    <row r="83" spans="1:3" s="195" customFormat="1" ht="15.75" customHeight="1" x14ac:dyDescent="0.25">
      <c r="A83" s="217"/>
      <c r="B83" s="200"/>
      <c r="C83" s="200"/>
    </row>
    <row r="84" spans="1:3" s="195" customFormat="1" ht="15.75" customHeight="1" x14ac:dyDescent="0.25">
      <c r="A84" s="217"/>
      <c r="B84" s="200"/>
      <c r="C84" s="200"/>
    </row>
    <row r="85" spans="1:3" s="195" customFormat="1" ht="15.75" customHeight="1" x14ac:dyDescent="0.25">
      <c r="A85" s="217"/>
      <c r="B85" s="200"/>
      <c r="C85" s="200"/>
    </row>
    <row r="86" spans="1:3" s="195" customFormat="1" ht="15.75" customHeight="1" x14ac:dyDescent="0.25">
      <c r="A86" s="217"/>
      <c r="B86" s="200"/>
      <c r="C86" s="200"/>
    </row>
    <row r="87" spans="1:3" s="195" customFormat="1" ht="15.75" customHeight="1" x14ac:dyDescent="0.25">
      <c r="A87" s="217"/>
      <c r="B87" s="200"/>
      <c r="C87" s="200"/>
    </row>
    <row r="88" spans="1:3" s="195" customFormat="1" ht="15.75" customHeight="1" x14ac:dyDescent="0.25">
      <c r="A88" s="217"/>
      <c r="B88" s="200"/>
      <c r="C88" s="200"/>
    </row>
    <row r="89" spans="1:3" s="195" customFormat="1" ht="15.75" customHeight="1" x14ac:dyDescent="0.25">
      <c r="A89" s="217"/>
      <c r="B89" s="200"/>
      <c r="C89" s="200"/>
    </row>
    <row r="90" spans="1:3" s="195" customFormat="1" ht="15.75" customHeight="1" x14ac:dyDescent="0.25">
      <c r="A90" s="217"/>
      <c r="B90" s="200"/>
      <c r="C90" s="200"/>
    </row>
    <row r="91" spans="1:3" s="195" customFormat="1" ht="15.75" customHeight="1" x14ac:dyDescent="0.25">
      <c r="A91" s="217"/>
      <c r="B91" s="200"/>
      <c r="C91" s="200"/>
    </row>
    <row r="92" spans="1:3" s="195" customFormat="1" ht="15.75" customHeight="1" x14ac:dyDescent="0.25">
      <c r="A92" s="217"/>
      <c r="B92" s="200"/>
      <c r="C92" s="200"/>
    </row>
    <row r="93" spans="1:3" s="195" customFormat="1" ht="15.75" customHeight="1" x14ac:dyDescent="0.25">
      <c r="A93" s="217"/>
      <c r="B93" s="200"/>
      <c r="C93" s="200"/>
    </row>
    <row r="94" spans="1:3" s="195" customFormat="1" ht="15.75" customHeight="1" x14ac:dyDescent="0.25">
      <c r="A94" s="217"/>
      <c r="B94" s="200"/>
      <c r="C94" s="200"/>
    </row>
    <row r="95" spans="1:3" s="195" customFormat="1" ht="15.75" customHeight="1" x14ac:dyDescent="0.25">
      <c r="A95" s="217"/>
      <c r="B95" s="200"/>
      <c r="C95" s="200"/>
    </row>
    <row r="96" spans="1:3" s="195" customFormat="1" ht="15.75" customHeight="1" x14ac:dyDescent="0.25">
      <c r="A96" s="217"/>
      <c r="B96" s="200"/>
      <c r="C96" s="200"/>
    </row>
    <row r="97" spans="1:3" s="195" customFormat="1" ht="15.75" customHeight="1" x14ac:dyDescent="0.25">
      <c r="A97" s="217"/>
      <c r="B97" s="201"/>
      <c r="C97" s="201"/>
    </row>
    <row r="98" spans="1:3" s="195" customFormat="1" ht="15.75" customHeight="1" x14ac:dyDescent="0.25">
      <c r="A98" s="217"/>
      <c r="B98" s="201"/>
      <c r="C98" s="201"/>
    </row>
    <row r="99" spans="1:3" s="195" customFormat="1" ht="15.75" customHeight="1" x14ac:dyDescent="0.25">
      <c r="A99" s="217"/>
      <c r="B99" s="201"/>
      <c r="C99" s="201"/>
    </row>
    <row r="100" spans="1:3" s="195" customFormat="1" ht="15.75" customHeight="1" x14ac:dyDescent="0.25">
      <c r="A100" s="217"/>
      <c r="B100" s="201"/>
      <c r="C100" s="201"/>
    </row>
    <row r="101" spans="1:3" s="195" customFormat="1" ht="15.75" customHeight="1" x14ac:dyDescent="0.25">
      <c r="A101" s="217"/>
      <c r="B101" s="201"/>
      <c r="C101" s="201"/>
    </row>
    <row r="102" spans="1:3" s="195" customFormat="1" ht="15.75" customHeight="1" x14ac:dyDescent="0.25">
      <c r="A102" s="217"/>
      <c r="B102" s="201"/>
      <c r="C102" s="201"/>
    </row>
    <row r="103" spans="1:3" s="195" customFormat="1" ht="15.75" customHeight="1" x14ac:dyDescent="0.25">
      <c r="A103" s="217"/>
      <c r="B103" s="201"/>
      <c r="C103" s="201"/>
    </row>
    <row r="104" spans="1:3" s="195" customFormat="1" ht="15.75" customHeight="1" x14ac:dyDescent="0.25">
      <c r="A104" s="217"/>
      <c r="B104" s="201"/>
      <c r="C104" s="201"/>
    </row>
    <row r="105" spans="1:3" s="195" customFormat="1" ht="15.75" customHeight="1" x14ac:dyDescent="0.25">
      <c r="A105" s="217"/>
      <c r="B105" s="201"/>
      <c r="C105" s="201"/>
    </row>
    <row r="106" spans="1:3" ht="15.75" customHeight="1" x14ac:dyDescent="0.25">
      <c r="A106" s="218"/>
      <c r="B106" s="203"/>
      <c r="C106" s="203"/>
    </row>
    <row r="107" spans="1:3" ht="15.75" customHeight="1" x14ac:dyDescent="0.25">
      <c r="A107" s="218"/>
      <c r="B107" s="203"/>
      <c r="C107" s="203"/>
    </row>
    <row r="108" spans="1:3" ht="15.75" customHeight="1" x14ac:dyDescent="0.25">
      <c r="A108" s="218"/>
      <c r="B108" s="203"/>
      <c r="C108" s="203"/>
    </row>
    <row r="109" spans="1:3" ht="15.75" customHeight="1" x14ac:dyDescent="0.25">
      <c r="A109" s="218"/>
      <c r="B109" s="203"/>
      <c r="C109" s="203"/>
    </row>
    <row r="110" spans="1:3" ht="15.75" customHeight="1" x14ac:dyDescent="0.25">
      <c r="A110" s="218"/>
      <c r="B110" s="203"/>
      <c r="C110" s="203"/>
    </row>
    <row r="111" spans="1:3" ht="15.75" customHeight="1" x14ac:dyDescent="0.25">
      <c r="A111" s="218"/>
      <c r="B111" s="203"/>
      <c r="C111" s="203"/>
    </row>
    <row r="112" spans="1:3" ht="15.75" customHeight="1" x14ac:dyDescent="0.25">
      <c r="A112" s="218"/>
      <c r="B112" s="203"/>
      <c r="C112" s="203"/>
    </row>
    <row r="113" spans="1:3" ht="15.75" customHeight="1" x14ac:dyDescent="0.25">
      <c r="A113" s="218"/>
      <c r="B113" s="203"/>
      <c r="C113" s="203"/>
    </row>
    <row r="114" spans="1:3" ht="15.75" customHeight="1" x14ac:dyDescent="0.25">
      <c r="A114" s="218"/>
      <c r="B114" s="203"/>
      <c r="C114" s="203"/>
    </row>
    <row r="115" spans="1:3" ht="15.75" customHeight="1" x14ac:dyDescent="0.25">
      <c r="A115" s="218"/>
      <c r="B115" s="203"/>
      <c r="C115" s="203"/>
    </row>
    <row r="116" spans="1:3" ht="15.75" customHeight="1" x14ac:dyDescent="0.25">
      <c r="A116" s="218"/>
      <c r="B116" s="203"/>
      <c r="C116" s="203"/>
    </row>
    <row r="117" spans="1:3" ht="15.75" customHeight="1" x14ac:dyDescent="0.25">
      <c r="A117" s="218"/>
      <c r="B117" s="203"/>
      <c r="C117" s="203"/>
    </row>
    <row r="118" spans="1:3" ht="15.75" customHeight="1" x14ac:dyDescent="0.25">
      <c r="A118" s="218"/>
      <c r="B118" s="203"/>
      <c r="C118" s="203"/>
    </row>
    <row r="119" spans="1:3" ht="15.75" customHeight="1" x14ac:dyDescent="0.25">
      <c r="A119" s="218"/>
      <c r="B119" s="203"/>
      <c r="C119" s="203"/>
    </row>
    <row r="120" spans="1:3" ht="15.75" customHeight="1" x14ac:dyDescent="0.25">
      <c r="A120" s="218"/>
      <c r="B120" s="203"/>
      <c r="C120" s="203"/>
    </row>
    <row r="121" spans="1:3" ht="15.75" customHeight="1" x14ac:dyDescent="0.25">
      <c r="A121" s="218"/>
      <c r="B121" s="203"/>
      <c r="C121" s="203"/>
    </row>
    <row r="122" spans="1:3" ht="15.75" customHeight="1" x14ac:dyDescent="0.25">
      <c r="A122" s="218"/>
      <c r="B122" s="203"/>
      <c r="C122" s="203"/>
    </row>
    <row r="123" spans="1:3" ht="15.75" customHeight="1" x14ac:dyDescent="0.25">
      <c r="A123" s="218"/>
      <c r="B123" s="203"/>
      <c r="C123" s="203"/>
    </row>
    <row r="124" spans="1:3" ht="15.75" customHeight="1" x14ac:dyDescent="0.25">
      <c r="A124" s="218"/>
      <c r="B124" s="203"/>
      <c r="C124" s="203"/>
    </row>
    <row r="125" spans="1:3" ht="15.75" customHeight="1" x14ac:dyDescent="0.25">
      <c r="A125" s="218"/>
      <c r="B125" s="203"/>
      <c r="C125" s="203"/>
    </row>
    <row r="126" spans="1:3" ht="15.75" customHeight="1" x14ac:dyDescent="0.25">
      <c r="A126" s="218"/>
      <c r="B126" s="203"/>
      <c r="C126" s="203"/>
    </row>
    <row r="127" spans="1:3" ht="15.75" customHeight="1" x14ac:dyDescent="0.25">
      <c r="A127" s="218"/>
      <c r="B127" s="203"/>
      <c r="C127" s="203"/>
    </row>
    <row r="128" spans="1:3" ht="15.75" customHeight="1" x14ac:dyDescent="0.25">
      <c r="A128" s="218"/>
      <c r="B128" s="203"/>
      <c r="C128" s="203"/>
    </row>
    <row r="129" spans="1:3" ht="15.75" customHeight="1" x14ac:dyDescent="0.25">
      <c r="A129" s="218"/>
      <c r="B129" s="203"/>
      <c r="C129" s="203"/>
    </row>
    <row r="130" spans="1:3" ht="15.75" customHeight="1" x14ac:dyDescent="0.25">
      <c r="A130" s="218"/>
      <c r="B130" s="203"/>
      <c r="C130" s="203"/>
    </row>
    <row r="131" spans="1:3" ht="15.75" customHeight="1" x14ac:dyDescent="0.25">
      <c r="A131" s="218"/>
      <c r="B131" s="203"/>
      <c r="C131" s="203"/>
    </row>
    <row r="132" spans="1:3" ht="15.75" customHeight="1" x14ac:dyDescent="0.25">
      <c r="A132" s="218"/>
      <c r="B132" s="203"/>
      <c r="C132" s="203"/>
    </row>
    <row r="133" spans="1:3" ht="15.75" customHeight="1" x14ac:dyDescent="0.25">
      <c r="A133" s="218"/>
      <c r="B133" s="203"/>
      <c r="C133" s="203"/>
    </row>
    <row r="134" spans="1:3" ht="15.75" customHeight="1" x14ac:dyDescent="0.25">
      <c r="A134" s="218"/>
      <c r="B134" s="203"/>
      <c r="C134" s="203"/>
    </row>
    <row r="135" spans="1:3" ht="15.75" customHeight="1" x14ac:dyDescent="0.25">
      <c r="A135" s="218"/>
      <c r="B135" s="203"/>
      <c r="C135" s="203"/>
    </row>
    <row r="136" spans="1:3" ht="15.75" customHeight="1" x14ac:dyDescent="0.25">
      <c r="A136" s="218"/>
      <c r="B136" s="203"/>
      <c r="C136" s="203"/>
    </row>
    <row r="137" spans="1:3" ht="15.75" customHeight="1" x14ac:dyDescent="0.25">
      <c r="A137" s="218"/>
      <c r="B137" s="203"/>
      <c r="C137" s="203"/>
    </row>
    <row r="138" spans="1:3" ht="15.75" customHeight="1" x14ac:dyDescent="0.25">
      <c r="A138" s="218"/>
      <c r="B138" s="203"/>
      <c r="C138" s="203"/>
    </row>
    <row r="139" spans="1:3" ht="15.75" customHeight="1" x14ac:dyDescent="0.25">
      <c r="A139" s="218"/>
      <c r="B139" s="203"/>
      <c r="C139" s="203"/>
    </row>
    <row r="140" spans="1:3" x14ac:dyDescent="0.25">
      <c r="A140" s="218"/>
      <c r="B140" s="203"/>
      <c r="C140" s="203"/>
    </row>
    <row r="141" spans="1:3" x14ac:dyDescent="0.25">
      <c r="A141" s="218"/>
      <c r="B141" s="203"/>
      <c r="C141" s="203"/>
    </row>
    <row r="142" spans="1:3" x14ac:dyDescent="0.25">
      <c r="A142" s="218"/>
      <c r="B142" s="203"/>
      <c r="C142" s="203"/>
    </row>
    <row r="143" spans="1:3" x14ac:dyDescent="0.25">
      <c r="A143" s="218"/>
      <c r="B143" s="203"/>
      <c r="C143" s="203"/>
    </row>
    <row r="144" spans="1:3" x14ac:dyDescent="0.25">
      <c r="A144" s="218"/>
      <c r="B144" s="203"/>
      <c r="C144" s="203"/>
    </row>
    <row r="145" spans="1:3" x14ac:dyDescent="0.25">
      <c r="A145" s="218"/>
      <c r="B145" s="203"/>
      <c r="C145" s="203"/>
    </row>
    <row r="146" spans="1:3" x14ac:dyDescent="0.25">
      <c r="A146" s="218"/>
      <c r="B146" s="203"/>
      <c r="C146" s="203"/>
    </row>
    <row r="147" spans="1:3" x14ac:dyDescent="0.25">
      <c r="A147" s="218"/>
      <c r="B147" s="203"/>
      <c r="C147" s="203"/>
    </row>
    <row r="148" spans="1:3" x14ac:dyDescent="0.25">
      <c r="A148" s="218"/>
      <c r="B148" s="203"/>
      <c r="C148" s="203"/>
    </row>
    <row r="149" spans="1:3" x14ac:dyDescent="0.25">
      <c r="A149" s="218"/>
      <c r="B149" s="203"/>
      <c r="C149" s="203"/>
    </row>
    <row r="150" spans="1:3" x14ac:dyDescent="0.25">
      <c r="A150" s="218"/>
      <c r="B150" s="203"/>
      <c r="C150" s="203"/>
    </row>
    <row r="151" spans="1:3" x14ac:dyDescent="0.25">
      <c r="A151" s="218"/>
      <c r="B151" s="203"/>
      <c r="C151" s="203"/>
    </row>
    <row r="152" spans="1:3" x14ac:dyDescent="0.25">
      <c r="A152" s="218"/>
      <c r="B152" s="203"/>
      <c r="C152" s="203"/>
    </row>
    <row r="153" spans="1:3" x14ac:dyDescent="0.25">
      <c r="A153" s="218"/>
      <c r="B153" s="203"/>
      <c r="C153" s="203"/>
    </row>
    <row r="154" spans="1:3" x14ac:dyDescent="0.25">
      <c r="A154" s="218"/>
      <c r="B154" s="203"/>
      <c r="C154" s="203"/>
    </row>
    <row r="155" spans="1:3" x14ac:dyDescent="0.25">
      <c r="A155" s="218"/>
      <c r="B155" s="203"/>
      <c r="C155" s="203"/>
    </row>
    <row r="156" spans="1:3" x14ac:dyDescent="0.25">
      <c r="A156" s="218"/>
      <c r="B156" s="203"/>
      <c r="C156" s="203"/>
    </row>
    <row r="157" spans="1:3" x14ac:dyDescent="0.25">
      <c r="A157" s="218"/>
      <c r="B157" s="203"/>
      <c r="C157" s="203"/>
    </row>
    <row r="158" spans="1:3" x14ac:dyDescent="0.25">
      <c r="A158" s="218"/>
      <c r="B158" s="203"/>
      <c r="C158" s="203"/>
    </row>
    <row r="159" spans="1:3" x14ac:dyDescent="0.25">
      <c r="A159" s="218"/>
      <c r="B159" s="203"/>
      <c r="C159" s="203"/>
    </row>
    <row r="160" spans="1:3" x14ac:dyDescent="0.25">
      <c r="A160" s="218"/>
      <c r="B160" s="203"/>
      <c r="C160" s="203"/>
    </row>
    <row r="161" spans="1:3" x14ac:dyDescent="0.25">
      <c r="A161" s="218"/>
      <c r="B161" s="203"/>
      <c r="C161" s="203"/>
    </row>
    <row r="162" spans="1:3" x14ac:dyDescent="0.25">
      <c r="A162" s="218"/>
      <c r="B162" s="203"/>
      <c r="C162" s="203"/>
    </row>
    <row r="163" spans="1:3" x14ac:dyDescent="0.25">
      <c r="A163" s="218"/>
      <c r="B163" s="203"/>
      <c r="C163" s="203"/>
    </row>
    <row r="164" spans="1:3" x14ac:dyDescent="0.25">
      <c r="A164" s="218"/>
      <c r="B164" s="203"/>
      <c r="C164" s="203"/>
    </row>
    <row r="165" spans="1:3" x14ac:dyDescent="0.25">
      <c r="A165" s="218"/>
      <c r="B165" s="203"/>
      <c r="C165" s="203"/>
    </row>
    <row r="166" spans="1:3" x14ac:dyDescent="0.25">
      <c r="A166" s="218"/>
      <c r="B166" s="203"/>
      <c r="C166" s="203"/>
    </row>
    <row r="167" spans="1:3" x14ac:dyDescent="0.25">
      <c r="A167" s="218"/>
      <c r="B167" s="203"/>
      <c r="C167" s="203"/>
    </row>
    <row r="168" spans="1:3" x14ac:dyDescent="0.25">
      <c r="A168" s="218"/>
      <c r="B168" s="203"/>
      <c r="C168" s="203"/>
    </row>
    <row r="169" spans="1:3" x14ac:dyDescent="0.25">
      <c r="A169" s="218"/>
      <c r="B169" s="203"/>
      <c r="C169" s="203"/>
    </row>
    <row r="170" spans="1:3" x14ac:dyDescent="0.25">
      <c r="A170" s="218"/>
      <c r="B170" s="203"/>
      <c r="C170" s="203"/>
    </row>
    <row r="171" spans="1:3" x14ac:dyDescent="0.25">
      <c r="A171" s="218"/>
      <c r="B171" s="203"/>
      <c r="C171" s="203"/>
    </row>
    <row r="172" spans="1:3" x14ac:dyDescent="0.25">
      <c r="A172" s="218"/>
      <c r="B172" s="203"/>
      <c r="C172" s="203"/>
    </row>
    <row r="173" spans="1:3" x14ac:dyDescent="0.25">
      <c r="A173" s="218"/>
      <c r="B173" s="203"/>
      <c r="C173" s="203"/>
    </row>
    <row r="174" spans="1:3" x14ac:dyDescent="0.25">
      <c r="A174" s="218"/>
      <c r="B174" s="203"/>
      <c r="C174" s="203"/>
    </row>
    <row r="175" spans="1:3" x14ac:dyDescent="0.25">
      <c r="A175" s="218"/>
      <c r="B175" s="203"/>
      <c r="C175" s="203"/>
    </row>
    <row r="176" spans="1:3" x14ac:dyDescent="0.25">
      <c r="A176" s="218"/>
      <c r="B176" s="203"/>
      <c r="C176" s="203"/>
    </row>
    <row r="177" spans="1:3" x14ac:dyDescent="0.25">
      <c r="A177" s="218"/>
      <c r="B177" s="203"/>
      <c r="C177" s="203"/>
    </row>
    <row r="178" spans="1:3" x14ac:dyDescent="0.25">
      <c r="A178" s="218"/>
      <c r="B178" s="203"/>
      <c r="C178" s="203"/>
    </row>
    <row r="179" spans="1:3" x14ac:dyDescent="0.25">
      <c r="A179" s="218"/>
      <c r="B179" s="203"/>
      <c r="C179" s="203"/>
    </row>
    <row r="180" spans="1:3" x14ac:dyDescent="0.25">
      <c r="A180" s="218"/>
      <c r="B180" s="203"/>
      <c r="C180" s="203"/>
    </row>
    <row r="181" spans="1:3" x14ac:dyDescent="0.25">
      <c r="A181" s="218"/>
      <c r="B181" s="203"/>
      <c r="C181" s="203"/>
    </row>
    <row r="182" spans="1:3" x14ac:dyDescent="0.25">
      <c r="A182" s="218"/>
      <c r="B182" s="203"/>
      <c r="C182" s="203"/>
    </row>
    <row r="183" spans="1:3" x14ac:dyDescent="0.25">
      <c r="A183" s="218"/>
      <c r="B183" s="203"/>
      <c r="C183" s="203"/>
    </row>
    <row r="184" spans="1:3" x14ac:dyDescent="0.25">
      <c r="A184" s="218"/>
      <c r="B184" s="203"/>
      <c r="C184" s="203"/>
    </row>
    <row r="185" spans="1:3" x14ac:dyDescent="0.25">
      <c r="A185" s="218"/>
      <c r="B185" s="203"/>
      <c r="C185" s="203"/>
    </row>
    <row r="186" spans="1:3" x14ac:dyDescent="0.25">
      <c r="A186" s="218"/>
      <c r="B186" s="203"/>
      <c r="C186" s="203"/>
    </row>
    <row r="187" spans="1:3" x14ac:dyDescent="0.25">
      <c r="A187" s="218"/>
      <c r="B187" s="203"/>
      <c r="C187" s="203"/>
    </row>
    <row r="188" spans="1:3" x14ac:dyDescent="0.25">
      <c r="A188" s="218"/>
      <c r="B188" s="203"/>
      <c r="C188" s="203"/>
    </row>
    <row r="189" spans="1:3" x14ac:dyDescent="0.25">
      <c r="A189" s="218"/>
      <c r="B189" s="203"/>
      <c r="C189" s="203"/>
    </row>
    <row r="190" spans="1:3" x14ac:dyDescent="0.25">
      <c r="A190" s="218"/>
      <c r="B190" s="203"/>
      <c r="C190" s="203"/>
    </row>
    <row r="191" spans="1:3" x14ac:dyDescent="0.25">
      <c r="A191" s="218"/>
      <c r="B191" s="203"/>
      <c r="C191" s="203"/>
    </row>
    <row r="192" spans="1:3" x14ac:dyDescent="0.25">
      <c r="A192" s="218"/>
      <c r="B192" s="203"/>
      <c r="C192" s="203"/>
    </row>
    <row r="193" spans="1:3" x14ac:dyDescent="0.25">
      <c r="A193" s="218"/>
      <c r="B193" s="203"/>
      <c r="C193" s="203"/>
    </row>
    <row r="194" spans="1:3" x14ac:dyDescent="0.25">
      <c r="A194" s="218"/>
      <c r="B194" s="203"/>
      <c r="C194" s="203"/>
    </row>
    <row r="195" spans="1:3" x14ac:dyDescent="0.25">
      <c r="A195" s="218"/>
      <c r="B195" s="203"/>
      <c r="C195" s="203"/>
    </row>
    <row r="196" spans="1:3" x14ac:dyDescent="0.25">
      <c r="A196" s="218"/>
      <c r="B196" s="203"/>
      <c r="C196" s="203"/>
    </row>
    <row r="197" spans="1:3" x14ac:dyDescent="0.25">
      <c r="A197" s="218"/>
      <c r="B197" s="203"/>
      <c r="C197" s="203"/>
    </row>
    <row r="198" spans="1:3" x14ac:dyDescent="0.25">
      <c r="A198" s="218"/>
      <c r="B198" s="203"/>
      <c r="C198" s="203"/>
    </row>
    <row r="199" spans="1:3" x14ac:dyDescent="0.25">
      <c r="A199" s="218"/>
      <c r="B199" s="203"/>
      <c r="C199" s="203"/>
    </row>
    <row r="200" spans="1:3" x14ac:dyDescent="0.25">
      <c r="A200" s="218"/>
      <c r="B200" s="203"/>
      <c r="C200" s="203"/>
    </row>
    <row r="201" spans="1:3" x14ac:dyDescent="0.25">
      <c r="A201" s="218"/>
      <c r="B201" s="203"/>
      <c r="C201" s="203"/>
    </row>
    <row r="202" spans="1:3" x14ac:dyDescent="0.25">
      <c r="A202" s="218"/>
      <c r="B202" s="203"/>
      <c r="C202" s="203"/>
    </row>
  </sheetData>
  <sheetProtection algorithmName="SHA-512" hashValue="uMZ7QLPsLUCqEQbCX6z0TBzC9NC4yFXRW8KaifYHwNDsSeOdxZxgAcr0sEwCvKSKholcnUIglBLvUQt7QxEsrg==" saltValue="zB9TiXZGItJWEhKava5ieQ==" spinCount="100000" sheet="1" objects="1" scenarios="1" selectLockedCells="1" selectUnlockedCells="1"/>
  <protectedRanges>
    <protectedRange sqref="C32" name="Tartomány4_1_2_2"/>
    <protectedRange sqref="C23" name="Tartomány4_1"/>
    <protectedRange sqref="C12" name="Tartomány1_2_1_1"/>
  </protectedRanges>
  <mergeCells count="35">
    <mergeCell ref="A1:AE1"/>
    <mergeCell ref="A2:AE2"/>
    <mergeCell ref="A3:AE3"/>
    <mergeCell ref="A4:AE4"/>
    <mergeCell ref="A5:AE5"/>
    <mergeCell ref="AE8:AE9"/>
    <mergeCell ref="AB6:AE7"/>
    <mergeCell ref="AD8:AD9"/>
    <mergeCell ref="AB33:AD33"/>
    <mergeCell ref="A20:AA20"/>
    <mergeCell ref="A33:AA33"/>
    <mergeCell ref="A23:AA23"/>
    <mergeCell ref="A22:AA22"/>
    <mergeCell ref="S8:S9"/>
    <mergeCell ref="L7:O7"/>
    <mergeCell ref="D6:AA6"/>
    <mergeCell ref="W8:W9"/>
    <mergeCell ref="H7:K7"/>
    <mergeCell ref="F8:F9"/>
    <mergeCell ref="P7:S7"/>
    <mergeCell ref="O8:O9"/>
    <mergeCell ref="A6:A9"/>
    <mergeCell ref="B6:B9"/>
    <mergeCell ref="R8:R9"/>
    <mergeCell ref="N8:N9"/>
    <mergeCell ref="X7:AA7"/>
    <mergeCell ref="T7:W7"/>
    <mergeCell ref="V8:V9"/>
    <mergeCell ref="Z8:Z9"/>
    <mergeCell ref="G8:G9"/>
    <mergeCell ref="AA8:AA9"/>
    <mergeCell ref="C6:C9"/>
    <mergeCell ref="J8:J9"/>
    <mergeCell ref="K8:K9"/>
    <mergeCell ref="D7:G7"/>
  </mergeCells>
  <phoneticPr fontId="15" type="noConversion"/>
  <printOptions horizontalCentered="1"/>
  <pageMargins left="0.23622047244094491" right="0.23622047244094491" top="0.35433070866141736" bottom="0.35433070866141736" header="0.23622047244094491" footer="0.23622047244094491"/>
  <pageSetup paperSize="9" scale="85" orientation="landscape" r:id="rId1"/>
  <headerFooter alignWithMargins="0"/>
  <ignoredErrors>
    <ignoredError sqref="Y19 E19 Z19 F18 X18 Y18 L19 P19 T19 X19 R18 V18 E18 H18 I19 I18 L18 U18 M19 M18 P18 J18 Q19 Q18 T18 N18 U19 J19 N19 R19 V19 Z18"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8"/>
  </sheetPr>
  <dimension ref="A1:AF202"/>
  <sheetViews>
    <sheetView zoomScaleNormal="100" zoomScaleSheetLayoutView="75" workbookViewId="0">
      <selection sqref="A1:AE1"/>
    </sheetView>
  </sheetViews>
  <sheetFormatPr defaultColWidth="10.6640625" defaultRowHeight="15.75" x14ac:dyDescent="0.25"/>
  <cols>
    <col min="1" max="1" width="17.1640625" style="219" customWidth="1"/>
    <col min="2" max="2" width="7.1640625" style="150" customWidth="1"/>
    <col min="3" max="3" width="60.33203125" style="150" customWidth="1"/>
    <col min="4" max="19" width="5.83203125" style="150" customWidth="1"/>
    <col min="20" max="27" width="5.83203125" style="150" hidden="1" customWidth="1"/>
    <col min="28" max="30" width="6.83203125" style="150" customWidth="1"/>
    <col min="31" max="31" width="6.1640625" style="150" customWidth="1"/>
    <col min="32" max="43" width="1.83203125" style="150" customWidth="1"/>
    <col min="44" max="44" width="2.33203125" style="150" customWidth="1"/>
    <col min="45" max="16384" width="10.6640625" style="150"/>
  </cols>
  <sheetData>
    <row r="1" spans="1:32" ht="21.95" customHeight="1" x14ac:dyDescent="0.2">
      <c r="A1" s="145" t="s">
        <v>22</v>
      </c>
      <c r="B1" s="145"/>
      <c r="C1" s="145"/>
      <c r="D1" s="145"/>
      <c r="E1" s="145"/>
      <c r="F1" s="145"/>
      <c r="G1" s="145"/>
      <c r="H1" s="145"/>
      <c r="I1" s="145"/>
      <c r="J1" s="145"/>
      <c r="K1" s="145"/>
      <c r="L1" s="145"/>
      <c r="M1" s="145"/>
      <c r="N1" s="145"/>
      <c r="O1" s="145"/>
      <c r="P1" s="145"/>
      <c r="Q1" s="145"/>
      <c r="R1" s="145"/>
      <c r="S1" s="145"/>
      <c r="T1" s="145"/>
      <c r="U1" s="145"/>
      <c r="V1" s="145"/>
      <c r="W1" s="145"/>
      <c r="X1" s="145"/>
      <c r="Y1" s="145"/>
      <c r="Z1" s="145"/>
      <c r="AA1" s="145"/>
      <c r="AB1" s="145"/>
      <c r="AC1" s="145"/>
      <c r="AD1" s="145"/>
      <c r="AE1" s="145"/>
    </row>
    <row r="2" spans="1:32" ht="21.95" customHeight="1" x14ac:dyDescent="0.2">
      <c r="A2" s="151" t="s">
        <v>96</v>
      </c>
      <c r="B2" s="151"/>
      <c r="C2" s="151"/>
      <c r="D2" s="151"/>
      <c r="E2" s="151"/>
      <c r="F2" s="151"/>
      <c r="G2" s="151"/>
      <c r="H2" s="151"/>
      <c r="I2" s="151"/>
      <c r="J2" s="151"/>
      <c r="K2" s="151"/>
      <c r="L2" s="151"/>
      <c r="M2" s="151"/>
      <c r="N2" s="151"/>
      <c r="O2" s="151"/>
      <c r="P2" s="151"/>
      <c r="Q2" s="151"/>
      <c r="R2" s="151"/>
      <c r="S2" s="151"/>
      <c r="T2" s="151"/>
      <c r="U2" s="151"/>
      <c r="V2" s="151"/>
      <c r="W2" s="151"/>
      <c r="X2" s="151"/>
      <c r="Y2" s="151"/>
      <c r="Z2" s="151"/>
      <c r="AA2" s="151"/>
      <c r="AB2" s="151"/>
      <c r="AC2" s="151"/>
      <c r="AD2" s="151"/>
      <c r="AE2" s="151"/>
    </row>
    <row r="3" spans="1:32" ht="15.75" customHeight="1" x14ac:dyDescent="0.2">
      <c r="A3" s="146" t="s">
        <v>86</v>
      </c>
      <c r="B3" s="146"/>
      <c r="C3" s="146"/>
      <c r="D3" s="146"/>
      <c r="E3" s="146"/>
      <c r="F3" s="146"/>
      <c r="G3" s="146"/>
      <c r="H3" s="146"/>
      <c r="I3" s="146"/>
      <c r="J3" s="146"/>
      <c r="K3" s="146"/>
      <c r="L3" s="146"/>
      <c r="M3" s="146"/>
      <c r="N3" s="146"/>
      <c r="O3" s="146"/>
      <c r="P3" s="146"/>
      <c r="Q3" s="146"/>
      <c r="R3" s="146"/>
      <c r="S3" s="146"/>
      <c r="T3" s="146"/>
      <c r="U3" s="146"/>
      <c r="V3" s="146"/>
      <c r="W3" s="146"/>
      <c r="X3" s="146"/>
      <c r="Y3" s="146"/>
      <c r="Z3" s="146"/>
      <c r="AA3" s="146"/>
      <c r="AB3" s="146"/>
      <c r="AC3" s="146"/>
      <c r="AD3" s="146"/>
      <c r="AE3" s="146"/>
    </row>
    <row r="4" spans="1:32" ht="15.75" customHeight="1" x14ac:dyDescent="0.2">
      <c r="A4" s="152" t="s">
        <v>152</v>
      </c>
      <c r="B4" s="152"/>
      <c r="C4" s="152"/>
      <c r="D4" s="152"/>
      <c r="E4" s="152"/>
      <c r="F4" s="152"/>
      <c r="G4" s="152"/>
      <c r="H4" s="152"/>
      <c r="I4" s="152"/>
      <c r="J4" s="152"/>
      <c r="K4" s="152"/>
      <c r="L4" s="152"/>
      <c r="M4" s="152"/>
      <c r="N4" s="152"/>
      <c r="O4" s="152"/>
      <c r="P4" s="152"/>
      <c r="Q4" s="152"/>
      <c r="R4" s="152"/>
      <c r="S4" s="152"/>
      <c r="T4" s="152"/>
      <c r="U4" s="152"/>
      <c r="V4" s="152"/>
      <c r="W4" s="152"/>
      <c r="X4" s="152"/>
      <c r="Y4" s="152"/>
      <c r="Z4" s="152"/>
      <c r="AA4" s="152"/>
      <c r="AB4" s="152"/>
      <c r="AC4" s="152"/>
      <c r="AD4" s="152"/>
      <c r="AE4" s="152"/>
    </row>
    <row r="5" spans="1:32" ht="15.75" customHeight="1" thickBot="1" x14ac:dyDescent="0.25">
      <c r="A5" s="147" t="s">
        <v>146</v>
      </c>
      <c r="B5" s="147"/>
      <c r="C5" s="147"/>
      <c r="D5" s="147"/>
      <c r="E5" s="147"/>
      <c r="F5" s="147"/>
      <c r="G5" s="147"/>
      <c r="H5" s="147"/>
      <c r="I5" s="147"/>
      <c r="J5" s="147"/>
      <c r="K5" s="147"/>
      <c r="L5" s="147"/>
      <c r="M5" s="147"/>
      <c r="N5" s="147"/>
      <c r="O5" s="147"/>
      <c r="P5" s="147"/>
      <c r="Q5" s="147"/>
      <c r="R5" s="147"/>
      <c r="S5" s="147"/>
      <c r="T5" s="147"/>
      <c r="U5" s="147"/>
      <c r="V5" s="147"/>
      <c r="W5" s="147"/>
      <c r="X5" s="147"/>
      <c r="Y5" s="147"/>
      <c r="Z5" s="147"/>
      <c r="AA5" s="147"/>
      <c r="AB5" s="147"/>
      <c r="AC5" s="147"/>
      <c r="AD5" s="147"/>
      <c r="AE5" s="147"/>
    </row>
    <row r="6" spans="1:32" ht="15.75" customHeight="1" thickTop="1" thickBot="1" x14ac:dyDescent="0.25">
      <c r="A6" s="113" t="s">
        <v>15</v>
      </c>
      <c r="B6" s="116" t="s">
        <v>16</v>
      </c>
      <c r="C6" s="132" t="s">
        <v>17</v>
      </c>
      <c r="D6" s="143" t="s">
        <v>10</v>
      </c>
      <c r="E6" s="144"/>
      <c r="F6" s="144"/>
      <c r="G6" s="144"/>
      <c r="H6" s="144"/>
      <c r="I6" s="144"/>
      <c r="J6" s="144"/>
      <c r="K6" s="144"/>
      <c r="L6" s="144"/>
      <c r="M6" s="144"/>
      <c r="N6" s="144"/>
      <c r="O6" s="144"/>
      <c r="P6" s="144"/>
      <c r="Q6" s="144"/>
      <c r="R6" s="144"/>
      <c r="S6" s="144"/>
      <c r="T6" s="144"/>
      <c r="U6" s="144"/>
      <c r="V6" s="144"/>
      <c r="W6" s="144"/>
      <c r="X6" s="144"/>
      <c r="Y6" s="144"/>
      <c r="Z6" s="144"/>
      <c r="AA6" s="144"/>
      <c r="AB6" s="142" t="s">
        <v>31</v>
      </c>
      <c r="AC6" s="153"/>
      <c r="AD6" s="153"/>
      <c r="AE6" s="154"/>
    </row>
    <row r="7" spans="1:32" ht="15.75" customHeight="1" x14ac:dyDescent="0.2">
      <c r="A7" s="114"/>
      <c r="B7" s="117"/>
      <c r="C7" s="133"/>
      <c r="D7" s="135" t="s">
        <v>1</v>
      </c>
      <c r="E7" s="136"/>
      <c r="F7" s="136"/>
      <c r="G7" s="137"/>
      <c r="H7" s="138" t="s">
        <v>2</v>
      </c>
      <c r="I7" s="136"/>
      <c r="J7" s="136"/>
      <c r="K7" s="139"/>
      <c r="L7" s="135" t="s">
        <v>3</v>
      </c>
      <c r="M7" s="136"/>
      <c r="N7" s="136"/>
      <c r="O7" s="137"/>
      <c r="P7" s="138" t="s">
        <v>4</v>
      </c>
      <c r="Q7" s="136"/>
      <c r="R7" s="136"/>
      <c r="S7" s="137"/>
      <c r="T7" s="135" t="s">
        <v>5</v>
      </c>
      <c r="U7" s="136"/>
      <c r="V7" s="136"/>
      <c r="W7" s="137"/>
      <c r="X7" s="138" t="s">
        <v>6</v>
      </c>
      <c r="Y7" s="136"/>
      <c r="Z7" s="136"/>
      <c r="AA7" s="139"/>
      <c r="AB7" s="155"/>
      <c r="AC7" s="156"/>
      <c r="AD7" s="156"/>
      <c r="AE7" s="157"/>
    </row>
    <row r="8" spans="1:32" ht="15.75" customHeight="1" x14ac:dyDescent="0.2">
      <c r="A8" s="114"/>
      <c r="B8" s="117"/>
      <c r="C8" s="133"/>
      <c r="D8" s="54" t="s">
        <v>11</v>
      </c>
      <c r="E8" s="54" t="s">
        <v>12</v>
      </c>
      <c r="F8" s="119" t="s">
        <v>9</v>
      </c>
      <c r="G8" s="121" t="s">
        <v>14</v>
      </c>
      <c r="H8" s="54" t="s">
        <v>11</v>
      </c>
      <c r="I8" s="54" t="s">
        <v>12</v>
      </c>
      <c r="J8" s="119" t="s">
        <v>9</v>
      </c>
      <c r="K8" s="121" t="s">
        <v>14</v>
      </c>
      <c r="L8" s="54" t="s">
        <v>11</v>
      </c>
      <c r="M8" s="54" t="s">
        <v>12</v>
      </c>
      <c r="N8" s="119" t="s">
        <v>9</v>
      </c>
      <c r="O8" s="121" t="s">
        <v>14</v>
      </c>
      <c r="P8" s="54" t="s">
        <v>11</v>
      </c>
      <c r="Q8" s="54" t="s">
        <v>12</v>
      </c>
      <c r="R8" s="119" t="s">
        <v>9</v>
      </c>
      <c r="S8" s="121" t="s">
        <v>14</v>
      </c>
      <c r="T8" s="54" t="s">
        <v>11</v>
      </c>
      <c r="U8" s="54" t="s">
        <v>12</v>
      </c>
      <c r="V8" s="119" t="s">
        <v>9</v>
      </c>
      <c r="W8" s="121" t="s">
        <v>14</v>
      </c>
      <c r="X8" s="54" t="s">
        <v>11</v>
      </c>
      <c r="Y8" s="54" t="s">
        <v>12</v>
      </c>
      <c r="Z8" s="119" t="s">
        <v>9</v>
      </c>
      <c r="AA8" s="140" t="s">
        <v>14</v>
      </c>
      <c r="AB8" s="66" t="s">
        <v>11</v>
      </c>
      <c r="AC8" s="54" t="s">
        <v>12</v>
      </c>
      <c r="AD8" s="119" t="s">
        <v>9</v>
      </c>
      <c r="AE8" s="121" t="s">
        <v>14</v>
      </c>
      <c r="AF8" s="150" t="e">
        <f>IF(#REF!*#REF!=0,"",#REF!*#REF!)</f>
        <v>#REF!</v>
      </c>
    </row>
    <row r="9" spans="1:32" ht="80.099999999999994" customHeight="1" thickBot="1" x14ac:dyDescent="0.25">
      <c r="A9" s="115"/>
      <c r="B9" s="118"/>
      <c r="C9" s="134"/>
      <c r="D9" s="5" t="s">
        <v>29</v>
      </c>
      <c r="E9" s="5" t="s">
        <v>29</v>
      </c>
      <c r="F9" s="120"/>
      <c r="G9" s="122"/>
      <c r="H9" s="5" t="s">
        <v>29</v>
      </c>
      <c r="I9" s="5" t="s">
        <v>29</v>
      </c>
      <c r="J9" s="120"/>
      <c r="K9" s="122"/>
      <c r="L9" s="5" t="s">
        <v>29</v>
      </c>
      <c r="M9" s="5" t="s">
        <v>29</v>
      </c>
      <c r="N9" s="120"/>
      <c r="O9" s="122"/>
      <c r="P9" s="5" t="s">
        <v>29</v>
      </c>
      <c r="Q9" s="5" t="s">
        <v>29</v>
      </c>
      <c r="R9" s="120"/>
      <c r="S9" s="122"/>
      <c r="T9" s="5" t="s">
        <v>29</v>
      </c>
      <c r="U9" s="5" t="s">
        <v>29</v>
      </c>
      <c r="V9" s="120"/>
      <c r="W9" s="122"/>
      <c r="X9" s="5" t="s">
        <v>29</v>
      </c>
      <c r="Y9" s="5" t="s">
        <v>29</v>
      </c>
      <c r="Z9" s="120"/>
      <c r="AA9" s="141"/>
      <c r="AB9" s="67" t="s">
        <v>29</v>
      </c>
      <c r="AC9" s="5" t="s">
        <v>29</v>
      </c>
      <c r="AD9" s="120"/>
      <c r="AE9" s="122"/>
    </row>
    <row r="10" spans="1:32" s="160" customFormat="1" ht="15.75" customHeight="1" thickBot="1" x14ac:dyDescent="0.35">
      <c r="A10" s="46"/>
      <c r="B10" s="47"/>
      <c r="C10" s="48" t="s">
        <v>24</v>
      </c>
      <c r="D10" s="49">
        <f>SUM(szakon_kozos!D43)</f>
        <v>90</v>
      </c>
      <c r="E10" s="23">
        <f>SUM(szakon_kozos!E43)</f>
        <v>14</v>
      </c>
      <c r="F10" s="23">
        <f>SUM(szakon_kozos!F43)</f>
        <v>28</v>
      </c>
      <c r="G10" s="50">
        <f>SUM(szakon_kozos!G43)</f>
        <v>0</v>
      </c>
      <c r="H10" s="49">
        <f>SUM(szakon_kozos!H43)</f>
        <v>76</v>
      </c>
      <c r="I10" s="23">
        <f>SUM(szakon_kozos!I43)</f>
        <v>8</v>
      </c>
      <c r="J10" s="23">
        <f>SUM(szakon_kozos!J43)</f>
        <v>25</v>
      </c>
      <c r="K10" s="50">
        <f>SUM(szakon_kozos!K43)</f>
        <v>0</v>
      </c>
      <c r="L10" s="49">
        <f>SUM(szakon_kozos!L43)</f>
        <v>64</v>
      </c>
      <c r="M10" s="23">
        <f>SUM(szakon_kozos!M43)</f>
        <v>6</v>
      </c>
      <c r="N10" s="23">
        <f>SUM(szakon_kozos!N43)</f>
        <v>19</v>
      </c>
      <c r="O10" s="50">
        <f>SUM(szakon_kozos!O43)</f>
        <v>0</v>
      </c>
      <c r="P10" s="49">
        <f>SUM(szakon_kozos!P43)</f>
        <v>70</v>
      </c>
      <c r="Q10" s="23">
        <f>SUM(szakon_kozos!Q43)</f>
        <v>0</v>
      </c>
      <c r="R10" s="23">
        <f>SUM(szakon_kozos!R43)</f>
        <v>18</v>
      </c>
      <c r="S10" s="50">
        <f>SUM(szakon_kozos!S43)</f>
        <v>0</v>
      </c>
      <c r="T10" s="49">
        <f>SUM(szakon_kozos!T43)</f>
        <v>0</v>
      </c>
      <c r="U10" s="23">
        <f>SUM(szakon_kozos!U43)</f>
        <v>0</v>
      </c>
      <c r="V10" s="23">
        <f>SUM(szakon_kozos!V43)</f>
        <v>0</v>
      </c>
      <c r="W10" s="50">
        <f>SUM(szakon_kozos!W43)</f>
        <v>0</v>
      </c>
      <c r="X10" s="49">
        <f>SUM(szakon_kozos!X43)</f>
        <v>0</v>
      </c>
      <c r="Y10" s="23">
        <f>SUM(szakon_kozos!Y43)</f>
        <v>0</v>
      </c>
      <c r="Z10" s="23">
        <f>SUM(szakon_kozos!Z43)</f>
        <v>0</v>
      </c>
      <c r="AA10" s="64">
        <f>SUM(szakon_kozos!AA43)</f>
        <v>0</v>
      </c>
      <c r="AB10" s="51">
        <f>SUM(szakon_kozos!AB43)</f>
        <v>300</v>
      </c>
      <c r="AC10" s="52">
        <f>SUM(szakon_kozos!AC43)</f>
        <v>28</v>
      </c>
      <c r="AD10" s="52">
        <f>SUM(szakon_kozos!AD43)</f>
        <v>90</v>
      </c>
      <c r="AE10" s="63">
        <f>SUM(szakon_kozos!AE43)</f>
        <v>0</v>
      </c>
    </row>
    <row r="11" spans="1:32" s="160" customFormat="1" ht="15.75" customHeight="1" x14ac:dyDescent="0.3">
      <c r="A11" s="31" t="s">
        <v>3</v>
      </c>
      <c r="B11" s="6"/>
      <c r="C11" s="94" t="s">
        <v>18</v>
      </c>
      <c r="D11" s="32"/>
      <c r="E11" s="33"/>
      <c r="F11" s="33"/>
      <c r="G11" s="34"/>
      <c r="H11" s="33"/>
      <c r="I11" s="33"/>
      <c r="J11" s="33"/>
      <c r="K11" s="34"/>
      <c r="L11" s="33"/>
      <c r="M11" s="33"/>
      <c r="N11" s="33"/>
      <c r="O11" s="34"/>
      <c r="P11" s="33"/>
      <c r="Q11" s="33"/>
      <c r="R11" s="33"/>
      <c r="S11" s="34"/>
      <c r="T11" s="34"/>
      <c r="U11" s="34"/>
      <c r="V11" s="34"/>
      <c r="W11" s="34"/>
      <c r="X11" s="33"/>
      <c r="Y11" s="33"/>
      <c r="Z11" s="33"/>
      <c r="AA11" s="34"/>
      <c r="AB11" s="68"/>
      <c r="AC11" s="42"/>
      <c r="AD11" s="42"/>
      <c r="AE11" s="43"/>
    </row>
    <row r="12" spans="1:32" ht="15.75" customHeight="1" x14ac:dyDescent="0.3">
      <c r="A12" s="208" t="s">
        <v>117</v>
      </c>
      <c r="B12" s="95" t="s">
        <v>48</v>
      </c>
      <c r="C12" s="173" t="s">
        <v>72</v>
      </c>
      <c r="D12" s="174">
        <v>16</v>
      </c>
      <c r="E12" s="175"/>
      <c r="F12" s="207">
        <v>3</v>
      </c>
      <c r="G12" s="164" t="s">
        <v>0</v>
      </c>
      <c r="H12" s="174"/>
      <c r="I12" s="175"/>
      <c r="J12" s="207"/>
      <c r="K12" s="164"/>
      <c r="L12" s="174"/>
      <c r="M12" s="175"/>
      <c r="N12" s="207"/>
      <c r="O12" s="164"/>
      <c r="P12" s="174"/>
      <c r="Q12" s="175"/>
      <c r="R12" s="207"/>
      <c r="S12" s="171"/>
      <c r="T12" s="176"/>
      <c r="U12" s="175"/>
      <c r="V12" s="207"/>
      <c r="W12" s="168"/>
      <c r="X12" s="174"/>
      <c r="Y12" s="175"/>
      <c r="Z12" s="207"/>
      <c r="AA12" s="170"/>
      <c r="AB12" s="105">
        <f>IF(D12+H12+L12+P12+T12+X12=0,"",D12+H12+L12+P12+T12+X12)</f>
        <v>16</v>
      </c>
      <c r="AC12" s="101" t="str">
        <f>IF(E12+I12+M12+Q12+U12+Y12=0,"",E12+I12+M12+Q12+U12+Y12)</f>
        <v/>
      </c>
      <c r="AD12" s="101">
        <f>IF(F12+J12+N12+R12+V12+Z12=0,"",F12+J12+N12+R12+V12+Z12)</f>
        <v>3</v>
      </c>
      <c r="AE12" s="9" t="s">
        <v>38</v>
      </c>
    </row>
    <row r="13" spans="1:32" ht="15.75" customHeight="1" x14ac:dyDescent="0.3">
      <c r="A13" s="208" t="s">
        <v>118</v>
      </c>
      <c r="B13" s="108" t="s">
        <v>48</v>
      </c>
      <c r="C13" s="173" t="s">
        <v>73</v>
      </c>
      <c r="D13" s="174"/>
      <c r="E13" s="175"/>
      <c r="F13" s="207"/>
      <c r="G13" s="164"/>
      <c r="H13" s="174">
        <v>18</v>
      </c>
      <c r="I13" s="175"/>
      <c r="J13" s="207">
        <v>4</v>
      </c>
      <c r="K13" s="164" t="s">
        <v>0</v>
      </c>
      <c r="L13" s="174"/>
      <c r="M13" s="175"/>
      <c r="N13" s="207"/>
      <c r="O13" s="164"/>
      <c r="P13" s="174"/>
      <c r="Q13" s="175"/>
      <c r="R13" s="207"/>
      <c r="S13" s="171" t="s">
        <v>135</v>
      </c>
      <c r="T13" s="176"/>
      <c r="U13" s="175"/>
      <c r="V13" s="207"/>
      <c r="W13" s="168"/>
      <c r="X13" s="174"/>
      <c r="Y13" s="175"/>
      <c r="Z13" s="207"/>
      <c r="AA13" s="170"/>
      <c r="AB13" s="105">
        <f t="shared" ref="AB13:AD17" si="0">IF(D13+H13+L13+P13+T13+X13=0,"",D13+H13+L13+P13+T13+X13)</f>
        <v>18</v>
      </c>
      <c r="AC13" s="101" t="str">
        <f t="shared" si="0"/>
        <v/>
      </c>
      <c r="AD13" s="101">
        <f t="shared" si="0"/>
        <v>4</v>
      </c>
      <c r="AE13" s="9" t="s">
        <v>38</v>
      </c>
    </row>
    <row r="14" spans="1:32" ht="15.75" customHeight="1" x14ac:dyDescent="0.3">
      <c r="A14" s="208" t="s">
        <v>115</v>
      </c>
      <c r="B14" s="108" t="s">
        <v>48</v>
      </c>
      <c r="C14" s="173" t="s">
        <v>94</v>
      </c>
      <c r="D14" s="174"/>
      <c r="E14" s="175"/>
      <c r="F14" s="207"/>
      <c r="G14" s="164"/>
      <c r="H14" s="174"/>
      <c r="I14" s="175"/>
      <c r="J14" s="207"/>
      <c r="K14" s="164"/>
      <c r="L14" s="174">
        <v>14</v>
      </c>
      <c r="M14" s="175"/>
      <c r="N14" s="207">
        <v>3</v>
      </c>
      <c r="O14" s="164" t="s">
        <v>0</v>
      </c>
      <c r="P14" s="174"/>
      <c r="Q14" s="175"/>
      <c r="R14" s="207"/>
      <c r="S14" s="171"/>
      <c r="T14" s="176"/>
      <c r="U14" s="175"/>
      <c r="V14" s="207"/>
      <c r="W14" s="168"/>
      <c r="X14" s="174"/>
      <c r="Y14" s="175"/>
      <c r="Z14" s="207"/>
      <c r="AA14" s="170"/>
      <c r="AB14" s="105">
        <f t="shared" si="0"/>
        <v>14</v>
      </c>
      <c r="AC14" s="101" t="str">
        <f t="shared" si="0"/>
        <v/>
      </c>
      <c r="AD14" s="101">
        <f t="shared" si="0"/>
        <v>3</v>
      </c>
      <c r="AE14" s="9" t="s">
        <v>38</v>
      </c>
    </row>
    <row r="15" spans="1:32" ht="15.75" customHeight="1" x14ac:dyDescent="0.3">
      <c r="A15" s="208" t="s">
        <v>116</v>
      </c>
      <c r="B15" s="108" t="s">
        <v>48</v>
      </c>
      <c r="C15" s="173" t="s">
        <v>74</v>
      </c>
      <c r="D15" s="174"/>
      <c r="E15" s="175"/>
      <c r="F15" s="207"/>
      <c r="G15" s="164"/>
      <c r="H15" s="174"/>
      <c r="I15" s="175"/>
      <c r="J15" s="207"/>
      <c r="K15" s="164"/>
      <c r="L15" s="174"/>
      <c r="M15" s="175"/>
      <c r="N15" s="207"/>
      <c r="O15" s="164"/>
      <c r="P15" s="174">
        <v>16</v>
      </c>
      <c r="Q15" s="175"/>
      <c r="R15" s="207">
        <v>3</v>
      </c>
      <c r="S15" s="171" t="s">
        <v>0</v>
      </c>
      <c r="T15" s="176"/>
      <c r="U15" s="175"/>
      <c r="V15" s="207"/>
      <c r="W15" s="168"/>
      <c r="X15" s="174"/>
      <c r="Y15" s="175"/>
      <c r="Z15" s="207"/>
      <c r="AA15" s="170"/>
      <c r="AB15" s="105">
        <f t="shared" si="0"/>
        <v>16</v>
      </c>
      <c r="AC15" s="101" t="str">
        <f t="shared" si="0"/>
        <v/>
      </c>
      <c r="AD15" s="101">
        <f t="shared" si="0"/>
        <v>3</v>
      </c>
      <c r="AE15" s="9" t="s">
        <v>38</v>
      </c>
    </row>
    <row r="16" spans="1:32" ht="15.75" customHeight="1" x14ac:dyDescent="0.3">
      <c r="A16" s="208" t="s">
        <v>143</v>
      </c>
      <c r="B16" s="108" t="s">
        <v>48</v>
      </c>
      <c r="C16" s="210" t="s">
        <v>75</v>
      </c>
      <c r="D16" s="174"/>
      <c r="E16" s="175"/>
      <c r="F16" s="207"/>
      <c r="G16" s="164"/>
      <c r="H16" s="174"/>
      <c r="I16" s="175"/>
      <c r="J16" s="207"/>
      <c r="K16" s="164"/>
      <c r="L16" s="174">
        <v>18</v>
      </c>
      <c r="M16" s="175"/>
      <c r="N16" s="207">
        <v>5</v>
      </c>
      <c r="O16" s="164" t="s">
        <v>0</v>
      </c>
      <c r="P16" s="174"/>
      <c r="Q16" s="175"/>
      <c r="R16" s="207"/>
      <c r="S16" s="171" t="s">
        <v>135</v>
      </c>
      <c r="T16" s="176"/>
      <c r="U16" s="175"/>
      <c r="V16" s="207"/>
      <c r="W16" s="168"/>
      <c r="X16" s="174"/>
      <c r="Y16" s="175"/>
      <c r="Z16" s="207"/>
      <c r="AA16" s="170"/>
      <c r="AB16" s="105">
        <f t="shared" si="0"/>
        <v>18</v>
      </c>
      <c r="AC16" s="101" t="str">
        <f t="shared" si="0"/>
        <v/>
      </c>
      <c r="AD16" s="101">
        <f t="shared" si="0"/>
        <v>5</v>
      </c>
      <c r="AE16" s="9" t="s">
        <v>38</v>
      </c>
    </row>
    <row r="17" spans="1:31" ht="15.75" customHeight="1" x14ac:dyDescent="0.3">
      <c r="A17" s="208" t="s">
        <v>153</v>
      </c>
      <c r="B17" s="107" t="s">
        <v>0</v>
      </c>
      <c r="C17" s="211" t="s">
        <v>77</v>
      </c>
      <c r="D17" s="174"/>
      <c r="E17" s="175"/>
      <c r="F17" s="207"/>
      <c r="G17" s="168"/>
      <c r="H17" s="174"/>
      <c r="I17" s="175"/>
      <c r="J17" s="207"/>
      <c r="K17" s="168"/>
      <c r="L17" s="174"/>
      <c r="M17" s="175"/>
      <c r="N17" s="207"/>
      <c r="O17" s="168"/>
      <c r="P17" s="174"/>
      <c r="Q17" s="175"/>
      <c r="R17" s="175">
        <v>12</v>
      </c>
      <c r="S17" s="171" t="s">
        <v>38</v>
      </c>
      <c r="T17" s="176"/>
      <c r="U17" s="175"/>
      <c r="V17" s="207"/>
      <c r="W17" s="177"/>
      <c r="X17" s="174"/>
      <c r="Y17" s="175"/>
      <c r="Z17" s="207"/>
      <c r="AA17" s="178"/>
      <c r="AB17" s="105" t="str">
        <f t="shared" si="0"/>
        <v/>
      </c>
      <c r="AC17" s="101" t="str">
        <f t="shared" si="0"/>
        <v/>
      </c>
      <c r="AD17" s="101">
        <f t="shared" si="0"/>
        <v>12</v>
      </c>
      <c r="AE17" s="9" t="s">
        <v>38</v>
      </c>
    </row>
    <row r="18" spans="1:31" s="160" customFormat="1" ht="15.75" customHeight="1" thickBot="1" x14ac:dyDescent="0.35">
      <c r="A18" s="10"/>
      <c r="B18" s="83"/>
      <c r="C18" s="84" t="s">
        <v>20</v>
      </c>
      <c r="D18" s="14">
        <f>SUM(D12:D17)</f>
        <v>16</v>
      </c>
      <c r="E18" s="14">
        <f>SUM(E12:E17)</f>
        <v>0</v>
      </c>
      <c r="F18" s="14">
        <f>SUM(F12:F17)</f>
        <v>3</v>
      </c>
      <c r="G18" s="103" t="s">
        <v>38</v>
      </c>
      <c r="H18" s="18">
        <f>SUM(H12:H17)</f>
        <v>18</v>
      </c>
      <c r="I18" s="14">
        <f>SUM(I12:I17)</f>
        <v>0</v>
      </c>
      <c r="J18" s="14">
        <f>SUM(J12:J17)</f>
        <v>4</v>
      </c>
      <c r="K18" s="103" t="s">
        <v>38</v>
      </c>
      <c r="L18" s="17">
        <f>SUM(L12:L17)</f>
        <v>32</v>
      </c>
      <c r="M18" s="14">
        <f>SUM(M12:M17)</f>
        <v>0</v>
      </c>
      <c r="N18" s="14">
        <f>SUM(N12:N17)</f>
        <v>8</v>
      </c>
      <c r="O18" s="103" t="s">
        <v>38</v>
      </c>
      <c r="P18" s="18">
        <f>SUM(P12:P17)</f>
        <v>16</v>
      </c>
      <c r="Q18" s="14">
        <f>SUM(Q12:Q17)</f>
        <v>0</v>
      </c>
      <c r="R18" s="14">
        <f>SUM(R12:R17)</f>
        <v>15</v>
      </c>
      <c r="S18" s="99" t="s">
        <v>38</v>
      </c>
      <c r="T18" s="18">
        <f>SUM(T12:T17)</f>
        <v>0</v>
      </c>
      <c r="U18" s="14">
        <f>SUM(U12:U17)</f>
        <v>0</v>
      </c>
      <c r="V18" s="14">
        <f>SUM(V12:V17)</f>
        <v>0</v>
      </c>
      <c r="W18" s="103" t="s">
        <v>38</v>
      </c>
      <c r="X18" s="17">
        <f>SUM(X12:X17)</f>
        <v>0</v>
      </c>
      <c r="Y18" s="14">
        <f>SUM(Y12:Y17)</f>
        <v>0</v>
      </c>
      <c r="Z18" s="14">
        <f>SUM(Z12:Z17)</f>
        <v>0</v>
      </c>
      <c r="AA18" s="19" t="s">
        <v>38</v>
      </c>
      <c r="AB18" s="18">
        <f>SUM(AB12:AB17)</f>
        <v>82</v>
      </c>
      <c r="AC18" s="14">
        <f>SUM(AC12:AC17)</f>
        <v>0</v>
      </c>
      <c r="AD18" s="14">
        <f>SUM(AD12:AD17)</f>
        <v>30</v>
      </c>
      <c r="AE18" s="103" t="s">
        <v>38</v>
      </c>
    </row>
    <row r="19" spans="1:31" s="160" customFormat="1" ht="15.75" customHeight="1" thickBot="1" x14ac:dyDescent="0.35">
      <c r="A19" s="44"/>
      <c r="B19" s="45"/>
      <c r="C19" s="26" t="s">
        <v>28</v>
      </c>
      <c r="D19" s="49">
        <f>D10+D18</f>
        <v>106</v>
      </c>
      <c r="E19" s="23">
        <f>E10+E18</f>
        <v>14</v>
      </c>
      <c r="F19" s="23">
        <f>F10+F18</f>
        <v>31</v>
      </c>
      <c r="G19" s="104" t="s">
        <v>38</v>
      </c>
      <c r="H19" s="49">
        <f>H10+H18</f>
        <v>94</v>
      </c>
      <c r="I19" s="23">
        <f>I10+I18</f>
        <v>8</v>
      </c>
      <c r="J19" s="23">
        <f>J10+J18</f>
        <v>29</v>
      </c>
      <c r="K19" s="104" t="s">
        <v>38</v>
      </c>
      <c r="L19" s="49">
        <f>L10+L18</f>
        <v>96</v>
      </c>
      <c r="M19" s="23">
        <f>M10+M18</f>
        <v>6</v>
      </c>
      <c r="N19" s="23">
        <f>N10+N18</f>
        <v>27</v>
      </c>
      <c r="O19" s="104" t="s">
        <v>38</v>
      </c>
      <c r="P19" s="49">
        <f>P10+P18</f>
        <v>86</v>
      </c>
      <c r="Q19" s="23">
        <f>Q10+Q18</f>
        <v>0</v>
      </c>
      <c r="R19" s="23">
        <f>R10+R18</f>
        <v>33</v>
      </c>
      <c r="S19" s="97" t="s">
        <v>38</v>
      </c>
      <c r="T19" s="98">
        <f>T10+T18</f>
        <v>0</v>
      </c>
      <c r="U19" s="23">
        <f>U10+U18</f>
        <v>0</v>
      </c>
      <c r="V19" s="23">
        <f>V10+V18</f>
        <v>0</v>
      </c>
      <c r="W19" s="104" t="s">
        <v>38</v>
      </c>
      <c r="X19" s="49">
        <f>X10+X18</f>
        <v>0</v>
      </c>
      <c r="Y19" s="23">
        <f>Y10+Y18</f>
        <v>0</v>
      </c>
      <c r="Z19" s="23">
        <f>Z10+Z18</f>
        <v>0</v>
      </c>
      <c r="AA19" s="65" t="s">
        <v>38</v>
      </c>
      <c r="AB19" s="69">
        <f>AB10+AB18</f>
        <v>382</v>
      </c>
      <c r="AC19" s="23">
        <f>AC10+AC18</f>
        <v>28</v>
      </c>
      <c r="AD19" s="23">
        <f>AD10+AD18</f>
        <v>120</v>
      </c>
      <c r="AE19" s="53">
        <f>AE33+AE10</f>
        <v>7</v>
      </c>
    </row>
    <row r="20" spans="1:31" s="160" customFormat="1" ht="9.9499999999999993" customHeight="1" thickBot="1" x14ac:dyDescent="0.35">
      <c r="A20" s="148"/>
      <c r="B20" s="212"/>
      <c r="C20" s="212"/>
      <c r="D20" s="212"/>
      <c r="E20" s="212"/>
      <c r="F20" s="212"/>
      <c r="G20" s="212"/>
      <c r="H20" s="212"/>
      <c r="I20" s="212"/>
      <c r="J20" s="212"/>
      <c r="K20" s="212"/>
      <c r="L20" s="212"/>
      <c r="M20" s="212"/>
      <c r="N20" s="212"/>
      <c r="O20" s="212"/>
      <c r="P20" s="212"/>
      <c r="Q20" s="212"/>
      <c r="R20" s="212"/>
      <c r="S20" s="212"/>
      <c r="T20" s="212"/>
      <c r="U20" s="212"/>
      <c r="V20" s="212"/>
      <c r="W20" s="212"/>
      <c r="X20" s="212"/>
      <c r="Y20" s="212"/>
      <c r="Z20" s="212"/>
      <c r="AA20" s="212"/>
      <c r="AB20" s="68"/>
      <c r="AC20" s="42"/>
      <c r="AD20" s="42"/>
      <c r="AE20" s="74"/>
    </row>
    <row r="21" spans="1:31" s="195" customFormat="1" ht="15.75" customHeight="1" thickTop="1" x14ac:dyDescent="0.3">
      <c r="A21" s="213" t="s">
        <v>148</v>
      </c>
      <c r="B21" s="4" t="s">
        <v>0</v>
      </c>
      <c r="C21" s="1" t="s">
        <v>27</v>
      </c>
      <c r="D21" s="214"/>
      <c r="E21" s="214"/>
      <c r="F21" s="215"/>
      <c r="G21" s="216"/>
      <c r="H21" s="215"/>
      <c r="I21" s="214">
        <v>120</v>
      </c>
      <c r="J21" s="215" t="s">
        <v>81</v>
      </c>
      <c r="K21" s="215" t="s">
        <v>82</v>
      </c>
      <c r="L21" s="215"/>
      <c r="M21" s="214"/>
      <c r="N21" s="215"/>
      <c r="O21" s="215"/>
      <c r="P21" s="215"/>
      <c r="Q21" s="214"/>
      <c r="R21" s="215"/>
      <c r="S21" s="215"/>
      <c r="T21" s="215"/>
      <c r="U21" s="214"/>
      <c r="V21" s="215"/>
      <c r="W21" s="215"/>
      <c r="X21" s="215"/>
      <c r="Y21" s="214"/>
      <c r="Z21" s="215"/>
      <c r="AA21" s="216"/>
      <c r="AB21" s="80"/>
      <c r="AC21" s="81"/>
      <c r="AD21" s="81"/>
      <c r="AE21" s="82"/>
    </row>
    <row r="22" spans="1:31" s="195" customFormat="1" ht="9.9499999999999993" customHeight="1" x14ac:dyDescent="0.2">
      <c r="A22" s="129"/>
      <c r="B22" s="130"/>
      <c r="C22" s="130"/>
      <c r="D22" s="130"/>
      <c r="E22" s="130"/>
      <c r="F22" s="130"/>
      <c r="G22" s="130"/>
      <c r="H22" s="130"/>
      <c r="I22" s="130"/>
      <c r="J22" s="130"/>
      <c r="K22" s="130"/>
      <c r="L22" s="130"/>
      <c r="M22" s="130"/>
      <c r="N22" s="130"/>
      <c r="O22" s="130"/>
      <c r="P22" s="130"/>
      <c r="Q22" s="130"/>
      <c r="R22" s="130"/>
      <c r="S22" s="130"/>
      <c r="T22" s="130"/>
      <c r="U22" s="130"/>
      <c r="V22" s="130"/>
      <c r="W22" s="130"/>
      <c r="X22" s="130"/>
      <c r="Y22" s="130"/>
      <c r="Z22" s="130"/>
      <c r="AA22" s="131"/>
      <c r="AB22" s="62"/>
      <c r="AC22" s="61"/>
      <c r="AD22" s="61"/>
      <c r="AE22" s="73"/>
    </row>
    <row r="23" spans="1:31" s="195" customFormat="1" ht="15.75" customHeight="1" x14ac:dyDescent="0.2">
      <c r="A23" s="127" t="s">
        <v>45</v>
      </c>
      <c r="B23" s="128"/>
      <c r="C23" s="128"/>
      <c r="D23" s="128"/>
      <c r="E23" s="128"/>
      <c r="F23" s="128"/>
      <c r="G23" s="128"/>
      <c r="H23" s="128"/>
      <c r="I23" s="128"/>
      <c r="J23" s="128"/>
      <c r="K23" s="128"/>
      <c r="L23" s="128"/>
      <c r="M23" s="128"/>
      <c r="N23" s="128"/>
      <c r="O23" s="128"/>
      <c r="P23" s="128"/>
      <c r="Q23" s="128"/>
      <c r="R23" s="128"/>
      <c r="S23" s="128"/>
      <c r="T23" s="128"/>
      <c r="U23" s="128"/>
      <c r="V23" s="128"/>
      <c r="W23" s="128"/>
      <c r="X23" s="128"/>
      <c r="Y23" s="128"/>
      <c r="Z23" s="128"/>
      <c r="AA23" s="128"/>
      <c r="AB23" s="62"/>
      <c r="AC23" s="61"/>
      <c r="AD23" s="61"/>
      <c r="AE23" s="73"/>
    </row>
    <row r="24" spans="1:31" s="195" customFormat="1" ht="15.75" customHeight="1" x14ac:dyDescent="0.3">
      <c r="A24" s="3"/>
      <c r="B24" s="16"/>
      <c r="C24" s="2" t="s">
        <v>32</v>
      </c>
      <c r="D24" s="58"/>
      <c r="E24" s="59"/>
      <c r="F24" s="101"/>
      <c r="G24" s="41">
        <f>COUNTIF(G12:G20,"A")</f>
        <v>0</v>
      </c>
      <c r="H24" s="58"/>
      <c r="I24" s="59"/>
      <c r="J24" s="101"/>
      <c r="K24" s="41">
        <f>COUNTIF(K12:K20,"A")</f>
        <v>0</v>
      </c>
      <c r="L24" s="58"/>
      <c r="M24" s="59"/>
      <c r="N24" s="101"/>
      <c r="O24" s="41">
        <f>COUNTIF(O12:O20,"A")</f>
        <v>0</v>
      </c>
      <c r="P24" s="58"/>
      <c r="Q24" s="59"/>
      <c r="R24" s="101"/>
      <c r="S24" s="41">
        <f>COUNTIF(S12:S20,"A")</f>
        <v>0</v>
      </c>
      <c r="T24" s="58"/>
      <c r="U24" s="59"/>
      <c r="V24" s="101"/>
      <c r="W24" s="41">
        <f>COUNTIF(W12:W20,"A")</f>
        <v>0</v>
      </c>
      <c r="X24" s="58"/>
      <c r="Y24" s="59"/>
      <c r="Z24" s="101"/>
      <c r="AA24" s="58">
        <f>COUNTIF(AA12:AA20,"A")</f>
        <v>0</v>
      </c>
      <c r="AB24" s="62"/>
      <c r="AC24" s="61"/>
      <c r="AD24" s="24"/>
      <c r="AE24" s="21">
        <f t="shared" ref="AE24:AE32" si="1">SUM(D24:AA24)</f>
        <v>0</v>
      </c>
    </row>
    <row r="25" spans="1:31" s="195" customFormat="1" ht="15.75" customHeight="1" x14ac:dyDescent="0.3">
      <c r="A25" s="3"/>
      <c r="B25" s="16"/>
      <c r="C25" s="2" t="s">
        <v>33</v>
      </c>
      <c r="D25" s="58"/>
      <c r="E25" s="59"/>
      <c r="F25" s="101"/>
      <c r="G25" s="41">
        <f>COUNTIF(G12:G20,"B")</f>
        <v>0</v>
      </c>
      <c r="H25" s="58"/>
      <c r="I25" s="59"/>
      <c r="J25" s="101"/>
      <c r="K25" s="41">
        <f>COUNTIF(K12:K20,"B")</f>
        <v>0</v>
      </c>
      <c r="L25" s="58"/>
      <c r="M25" s="59"/>
      <c r="N25" s="101"/>
      <c r="O25" s="41">
        <f>COUNTIF(O12:O20,"B")</f>
        <v>0</v>
      </c>
      <c r="P25" s="58"/>
      <c r="Q25" s="59"/>
      <c r="R25" s="101"/>
      <c r="S25" s="41">
        <f>COUNTIF(S12:S20,"B")</f>
        <v>0</v>
      </c>
      <c r="T25" s="58"/>
      <c r="U25" s="59"/>
      <c r="V25" s="101"/>
      <c r="W25" s="41">
        <f>COUNTIF(W12:W20,"B")</f>
        <v>0</v>
      </c>
      <c r="X25" s="58"/>
      <c r="Y25" s="59"/>
      <c r="Z25" s="101"/>
      <c r="AA25" s="58">
        <f>COUNTIF(AA12:AA20,"B")</f>
        <v>0</v>
      </c>
      <c r="AB25" s="62"/>
      <c r="AC25" s="61"/>
      <c r="AD25" s="24"/>
      <c r="AE25" s="21">
        <f t="shared" si="1"/>
        <v>0</v>
      </c>
    </row>
    <row r="26" spans="1:31" s="195" customFormat="1" ht="15.75" customHeight="1" x14ac:dyDescent="0.3">
      <c r="A26" s="3"/>
      <c r="B26" s="16"/>
      <c r="C26" s="2" t="s">
        <v>34</v>
      </c>
      <c r="D26" s="58"/>
      <c r="E26" s="59"/>
      <c r="F26" s="101"/>
      <c r="G26" s="41">
        <f>COUNTIF(G12:G20,"F")</f>
        <v>0</v>
      </c>
      <c r="H26" s="58"/>
      <c r="I26" s="59"/>
      <c r="J26" s="101"/>
      <c r="K26" s="41">
        <f>COUNTIF(K12:K20,"F")</f>
        <v>0</v>
      </c>
      <c r="L26" s="58"/>
      <c r="M26" s="59"/>
      <c r="N26" s="101"/>
      <c r="O26" s="41">
        <f>COUNTIF(O12:O20,"F")</f>
        <v>0</v>
      </c>
      <c r="P26" s="58"/>
      <c r="Q26" s="59"/>
      <c r="R26" s="101"/>
      <c r="S26" s="41">
        <f>COUNTIF(S12:S20,"F")</f>
        <v>0</v>
      </c>
      <c r="T26" s="58"/>
      <c r="U26" s="59"/>
      <c r="V26" s="101"/>
      <c r="W26" s="41">
        <f>COUNTIF(W12:W20,"F")</f>
        <v>0</v>
      </c>
      <c r="X26" s="58"/>
      <c r="Y26" s="59"/>
      <c r="Z26" s="101"/>
      <c r="AA26" s="58">
        <f>COUNTIF(AA12:AA20,"F")</f>
        <v>0</v>
      </c>
      <c r="AB26" s="62"/>
      <c r="AC26" s="61"/>
      <c r="AD26" s="24"/>
      <c r="AE26" s="21">
        <f t="shared" si="1"/>
        <v>0</v>
      </c>
    </row>
    <row r="27" spans="1:31" s="195" customFormat="1" ht="15.75" customHeight="1" x14ac:dyDescent="0.3">
      <c r="A27" s="3"/>
      <c r="B27" s="16"/>
      <c r="C27" s="2" t="s">
        <v>35</v>
      </c>
      <c r="D27" s="58"/>
      <c r="E27" s="59"/>
      <c r="F27" s="101"/>
      <c r="G27" s="41">
        <f>COUNTIF(G12:G20,"F(Z)")</f>
        <v>0</v>
      </c>
      <c r="H27" s="58"/>
      <c r="I27" s="59"/>
      <c r="J27" s="101"/>
      <c r="K27" s="41">
        <f>COUNTIF(K12:K20,"F(Z)")</f>
        <v>0</v>
      </c>
      <c r="L27" s="58"/>
      <c r="M27" s="59"/>
      <c r="N27" s="101"/>
      <c r="O27" s="41">
        <f>COUNTIF(O12:O20,"F(Z)")</f>
        <v>0</v>
      </c>
      <c r="P27" s="58"/>
      <c r="Q27" s="59"/>
      <c r="R27" s="101"/>
      <c r="S27" s="41">
        <f>COUNTIF(S12:S20,"F(Z)")</f>
        <v>0</v>
      </c>
      <c r="T27" s="58"/>
      <c r="U27" s="59"/>
      <c r="V27" s="101"/>
      <c r="W27" s="41">
        <f>COUNTIF(W12:W20,"F(Z)")</f>
        <v>0</v>
      </c>
      <c r="X27" s="58"/>
      <c r="Y27" s="59"/>
      <c r="Z27" s="101"/>
      <c r="AA27" s="58">
        <f>COUNTIF(AA12:AA20,"F(Z)")</f>
        <v>0</v>
      </c>
      <c r="AB27" s="62"/>
      <c r="AC27" s="61"/>
      <c r="AD27" s="24"/>
      <c r="AE27" s="21">
        <f t="shared" si="1"/>
        <v>0</v>
      </c>
    </row>
    <row r="28" spans="1:31" s="195" customFormat="1" ht="15.75" customHeight="1" x14ac:dyDescent="0.3">
      <c r="A28" s="3"/>
      <c r="B28" s="16"/>
      <c r="C28" s="2" t="s">
        <v>21</v>
      </c>
      <c r="D28" s="58"/>
      <c r="E28" s="59"/>
      <c r="F28" s="101"/>
      <c r="G28" s="41">
        <f>COUNTIF(G12:G20,"G")</f>
        <v>0</v>
      </c>
      <c r="H28" s="58"/>
      <c r="I28" s="59"/>
      <c r="J28" s="101"/>
      <c r="K28" s="41">
        <f>COUNTIF(K12:K20,"G")</f>
        <v>0</v>
      </c>
      <c r="L28" s="58"/>
      <c r="M28" s="59"/>
      <c r="N28" s="101"/>
      <c r="O28" s="41">
        <f>COUNTIF(O12:O20,"G")</f>
        <v>0</v>
      </c>
      <c r="P28" s="58"/>
      <c r="Q28" s="59"/>
      <c r="R28" s="101"/>
      <c r="S28" s="41">
        <f>COUNTIF(S12:S20,"G")</f>
        <v>0</v>
      </c>
      <c r="T28" s="58"/>
      <c r="U28" s="59"/>
      <c r="V28" s="101"/>
      <c r="W28" s="41">
        <f>COUNTIF(W12:W20,"G")</f>
        <v>0</v>
      </c>
      <c r="X28" s="58"/>
      <c r="Y28" s="59"/>
      <c r="Z28" s="101"/>
      <c r="AA28" s="58">
        <f>COUNTIF(AA12:AA20,"G")</f>
        <v>0</v>
      </c>
      <c r="AB28" s="62"/>
      <c r="AC28" s="61"/>
      <c r="AD28" s="24"/>
      <c r="AE28" s="21">
        <f t="shared" si="1"/>
        <v>0</v>
      </c>
    </row>
    <row r="29" spans="1:31" s="195" customFormat="1" ht="15.75" customHeight="1" x14ac:dyDescent="0.3">
      <c r="A29" s="3"/>
      <c r="B29" s="16"/>
      <c r="C29" s="2" t="s">
        <v>36</v>
      </c>
      <c r="D29" s="58"/>
      <c r="E29" s="59"/>
      <c r="F29" s="101"/>
      <c r="G29" s="41">
        <f>COUNTIF(G12:G20,"G(Z)")</f>
        <v>0</v>
      </c>
      <c r="H29" s="58"/>
      <c r="I29" s="59"/>
      <c r="J29" s="101"/>
      <c r="K29" s="41">
        <f>COUNTIF(K12:K20,"G(Z)")</f>
        <v>0</v>
      </c>
      <c r="L29" s="58"/>
      <c r="M29" s="59"/>
      <c r="N29" s="101"/>
      <c r="O29" s="41">
        <f>COUNTIF(O12:O20,"G(Z)")</f>
        <v>0</v>
      </c>
      <c r="P29" s="58"/>
      <c r="Q29" s="59"/>
      <c r="R29" s="101"/>
      <c r="S29" s="41">
        <f>COUNTIF(S12:S20,"G(Z)")</f>
        <v>0</v>
      </c>
      <c r="T29" s="58"/>
      <c r="U29" s="59"/>
      <c r="V29" s="101"/>
      <c r="W29" s="41">
        <f>COUNTIF(W12:W20,"G(Z)")</f>
        <v>0</v>
      </c>
      <c r="X29" s="58"/>
      <c r="Y29" s="59"/>
      <c r="Z29" s="101"/>
      <c r="AA29" s="58">
        <f>COUNTIF(AA12:AA20,"G(Z)")</f>
        <v>0</v>
      </c>
      <c r="AB29" s="62"/>
      <c r="AC29" s="61"/>
      <c r="AD29" s="24"/>
      <c r="AE29" s="21">
        <f t="shared" si="1"/>
        <v>0</v>
      </c>
    </row>
    <row r="30" spans="1:31" s="195" customFormat="1" ht="15.75" customHeight="1" x14ac:dyDescent="0.3">
      <c r="A30" s="3"/>
      <c r="B30" s="16"/>
      <c r="C30" s="2" t="s">
        <v>133</v>
      </c>
      <c r="D30" s="58"/>
      <c r="E30" s="59"/>
      <c r="F30" s="101"/>
      <c r="G30" s="41">
        <f>COUNTIF(G12:G20,"K")</f>
        <v>1</v>
      </c>
      <c r="H30" s="58"/>
      <c r="I30" s="59"/>
      <c r="J30" s="101"/>
      <c r="K30" s="41">
        <f>COUNTIF(K12:K20,"K")</f>
        <v>1</v>
      </c>
      <c r="L30" s="58"/>
      <c r="M30" s="59"/>
      <c r="N30" s="101"/>
      <c r="O30" s="41">
        <f>COUNTIF(O12:O20,"K")</f>
        <v>2</v>
      </c>
      <c r="P30" s="58"/>
      <c r="Q30" s="59"/>
      <c r="R30" s="101"/>
      <c r="S30" s="41">
        <f>COUNTIF(S12:S20,"K")</f>
        <v>1</v>
      </c>
      <c r="T30" s="58"/>
      <c r="U30" s="59"/>
      <c r="V30" s="101"/>
      <c r="W30" s="41">
        <f>COUNTIF(W12:W20,"V")</f>
        <v>0</v>
      </c>
      <c r="X30" s="58"/>
      <c r="Y30" s="59"/>
      <c r="Z30" s="101"/>
      <c r="AA30" s="58">
        <f>COUNTIF(AA12:AA20,"V")</f>
        <v>0</v>
      </c>
      <c r="AB30" s="62"/>
      <c r="AC30" s="61"/>
      <c r="AD30" s="24"/>
      <c r="AE30" s="21">
        <f t="shared" si="1"/>
        <v>5</v>
      </c>
    </row>
    <row r="31" spans="1:31" s="195" customFormat="1" ht="15.75" customHeight="1" x14ac:dyDescent="0.3">
      <c r="A31" s="3"/>
      <c r="B31" s="16"/>
      <c r="C31" s="2" t="s">
        <v>134</v>
      </c>
      <c r="D31" s="58"/>
      <c r="E31" s="59"/>
      <c r="F31" s="101"/>
      <c r="G31" s="41">
        <f>COUNTIF(G12:G20,"K(Z)")</f>
        <v>0</v>
      </c>
      <c r="H31" s="58"/>
      <c r="I31" s="59"/>
      <c r="J31" s="101"/>
      <c r="K31" s="41">
        <f>COUNTIF(K12:K20,"K(Z)")</f>
        <v>0</v>
      </c>
      <c r="L31" s="58"/>
      <c r="M31" s="59"/>
      <c r="N31" s="101"/>
      <c r="O31" s="41">
        <f>COUNTIF(O12:O20,"K(Z)")</f>
        <v>0</v>
      </c>
      <c r="P31" s="58"/>
      <c r="Q31" s="59"/>
      <c r="R31" s="101"/>
      <c r="S31" s="41">
        <f>COUNTIF(S12:S20,"K(Z)")</f>
        <v>0</v>
      </c>
      <c r="T31" s="58"/>
      <c r="U31" s="59"/>
      <c r="V31" s="101"/>
      <c r="W31" s="41">
        <f>COUNTIF(W12:W20,"V(Z)")</f>
        <v>0</v>
      </c>
      <c r="X31" s="58"/>
      <c r="Y31" s="59"/>
      <c r="Z31" s="101"/>
      <c r="AA31" s="58">
        <f>COUNTIF(AA12:AA20,"V(Z)")</f>
        <v>0</v>
      </c>
      <c r="AB31" s="62"/>
      <c r="AC31" s="61"/>
      <c r="AD31" s="24"/>
      <c r="AE31" s="21">
        <f t="shared" si="1"/>
        <v>0</v>
      </c>
    </row>
    <row r="32" spans="1:31" s="195" customFormat="1" ht="15.75" customHeight="1" x14ac:dyDescent="0.25">
      <c r="A32" s="3"/>
      <c r="B32" s="22"/>
      <c r="C32" s="2" t="s">
        <v>37</v>
      </c>
      <c r="D32" s="60"/>
      <c r="E32" s="61"/>
      <c r="F32" s="24"/>
      <c r="G32" s="41">
        <f>COUNTIF(G12:G20,"Z")</f>
        <v>0</v>
      </c>
      <c r="H32" s="60"/>
      <c r="I32" s="61"/>
      <c r="J32" s="24"/>
      <c r="K32" s="41">
        <f>COUNTIF(K12:K20,"Z")</f>
        <v>0</v>
      </c>
      <c r="L32" s="60"/>
      <c r="M32" s="61"/>
      <c r="N32" s="24"/>
      <c r="O32" s="41">
        <f>COUNTIF(O12:O20,"Z")</f>
        <v>0</v>
      </c>
      <c r="P32" s="60"/>
      <c r="Q32" s="61"/>
      <c r="R32" s="24"/>
      <c r="S32" s="41">
        <f>COUNTIF(S12:S20,"Z")</f>
        <v>2</v>
      </c>
      <c r="T32" s="60"/>
      <c r="U32" s="61"/>
      <c r="V32" s="24"/>
      <c r="W32" s="41">
        <f>COUNTIF(W12:W20,"Z")</f>
        <v>0</v>
      </c>
      <c r="X32" s="60"/>
      <c r="Y32" s="61"/>
      <c r="Z32" s="24"/>
      <c r="AA32" s="58">
        <f>COUNTIF(AA12:AA20,"Z")</f>
        <v>0</v>
      </c>
      <c r="AB32" s="62"/>
      <c r="AC32" s="61"/>
      <c r="AD32" s="24"/>
      <c r="AE32" s="21">
        <f t="shared" si="1"/>
        <v>2</v>
      </c>
    </row>
    <row r="33" spans="1:31" s="195" customFormat="1" ht="15.75" customHeight="1" thickBot="1" x14ac:dyDescent="0.25">
      <c r="A33" s="124"/>
      <c r="B33" s="125"/>
      <c r="C33" s="125"/>
      <c r="D33" s="125"/>
      <c r="E33" s="125"/>
      <c r="F33" s="125"/>
      <c r="G33" s="125"/>
      <c r="H33" s="125"/>
      <c r="I33" s="125"/>
      <c r="J33" s="125"/>
      <c r="K33" s="125"/>
      <c r="L33" s="125"/>
      <c r="M33" s="125"/>
      <c r="N33" s="125"/>
      <c r="O33" s="125"/>
      <c r="P33" s="125"/>
      <c r="Q33" s="125"/>
      <c r="R33" s="125"/>
      <c r="S33" s="125"/>
      <c r="T33" s="125"/>
      <c r="U33" s="125"/>
      <c r="V33" s="125"/>
      <c r="W33" s="125"/>
      <c r="X33" s="125"/>
      <c r="Y33" s="125"/>
      <c r="Z33" s="125"/>
      <c r="AA33" s="126"/>
      <c r="AB33" s="123" t="s">
        <v>23</v>
      </c>
      <c r="AC33" s="197"/>
      <c r="AD33" s="198"/>
      <c r="AE33" s="110">
        <f>SUM(AE24:AE32)</f>
        <v>7</v>
      </c>
    </row>
    <row r="34" spans="1:31" s="195" customFormat="1" ht="15.75" customHeight="1" thickTop="1" x14ac:dyDescent="0.25">
      <c r="A34" s="217"/>
      <c r="B34" s="200"/>
      <c r="C34" s="200"/>
    </row>
    <row r="35" spans="1:31" s="195" customFormat="1" ht="15.75" customHeight="1" x14ac:dyDescent="0.25">
      <c r="A35" s="217"/>
      <c r="B35" s="200"/>
      <c r="C35" s="200"/>
    </row>
    <row r="36" spans="1:31" s="195" customFormat="1" ht="15.75" customHeight="1" x14ac:dyDescent="0.25">
      <c r="A36" s="217"/>
      <c r="B36" s="200"/>
      <c r="C36" s="200"/>
    </row>
    <row r="37" spans="1:31" s="195" customFormat="1" ht="15.75" customHeight="1" x14ac:dyDescent="0.25">
      <c r="A37" s="217"/>
      <c r="B37" s="200"/>
      <c r="C37" s="200"/>
    </row>
    <row r="38" spans="1:31" s="195" customFormat="1" ht="15.75" customHeight="1" x14ac:dyDescent="0.25">
      <c r="A38" s="217"/>
      <c r="B38" s="200"/>
      <c r="C38" s="200"/>
    </row>
    <row r="39" spans="1:31" s="195" customFormat="1" ht="15.75" customHeight="1" x14ac:dyDescent="0.25">
      <c r="A39" s="217"/>
      <c r="B39" s="200"/>
      <c r="C39" s="200"/>
    </row>
    <row r="40" spans="1:31" s="195" customFormat="1" ht="15.75" customHeight="1" x14ac:dyDescent="0.25">
      <c r="A40" s="217"/>
      <c r="B40" s="200"/>
      <c r="C40" s="200"/>
    </row>
    <row r="41" spans="1:31" s="195" customFormat="1" ht="15.75" customHeight="1" x14ac:dyDescent="0.25">
      <c r="A41" s="217"/>
      <c r="B41" s="200"/>
      <c r="C41" s="200"/>
    </row>
    <row r="42" spans="1:31" s="195" customFormat="1" ht="15.75" customHeight="1" x14ac:dyDescent="0.25">
      <c r="A42" s="217"/>
      <c r="B42" s="200"/>
      <c r="C42" s="200"/>
    </row>
    <row r="43" spans="1:31" s="195" customFormat="1" ht="15.75" customHeight="1" x14ac:dyDescent="0.25">
      <c r="A43" s="217"/>
      <c r="B43" s="200"/>
      <c r="C43" s="200"/>
    </row>
    <row r="44" spans="1:31" s="195" customFormat="1" ht="15.75" customHeight="1" x14ac:dyDescent="0.25">
      <c r="A44" s="217"/>
      <c r="B44" s="200"/>
      <c r="C44" s="200"/>
    </row>
    <row r="45" spans="1:31" s="195" customFormat="1" ht="15.75" customHeight="1" x14ac:dyDescent="0.25">
      <c r="A45" s="217"/>
      <c r="B45" s="200"/>
      <c r="C45" s="200"/>
    </row>
    <row r="46" spans="1:31" s="195" customFormat="1" ht="15.75" customHeight="1" x14ac:dyDescent="0.25">
      <c r="A46" s="217"/>
      <c r="B46" s="200"/>
      <c r="C46" s="200"/>
    </row>
    <row r="47" spans="1:31" s="195" customFormat="1" ht="15.75" customHeight="1" x14ac:dyDescent="0.25">
      <c r="A47" s="217"/>
      <c r="B47" s="200"/>
      <c r="C47" s="200"/>
    </row>
    <row r="48" spans="1:31" s="195" customFormat="1" ht="15.75" customHeight="1" x14ac:dyDescent="0.25">
      <c r="A48" s="217"/>
      <c r="B48" s="200"/>
      <c r="C48" s="200"/>
    </row>
    <row r="49" spans="1:3" s="195" customFormat="1" ht="15.75" customHeight="1" x14ac:dyDescent="0.25">
      <c r="A49" s="217"/>
      <c r="B49" s="200"/>
      <c r="C49" s="200"/>
    </row>
    <row r="50" spans="1:3" s="195" customFormat="1" ht="15.75" customHeight="1" x14ac:dyDescent="0.25">
      <c r="A50" s="217"/>
      <c r="B50" s="200"/>
      <c r="C50" s="200"/>
    </row>
    <row r="51" spans="1:3" s="195" customFormat="1" ht="15.75" customHeight="1" x14ac:dyDescent="0.25">
      <c r="A51" s="217"/>
      <c r="B51" s="200"/>
      <c r="C51" s="200"/>
    </row>
    <row r="52" spans="1:3" s="195" customFormat="1" ht="15.75" customHeight="1" x14ac:dyDescent="0.25">
      <c r="A52" s="217"/>
      <c r="B52" s="200"/>
      <c r="C52" s="200"/>
    </row>
    <row r="53" spans="1:3" s="195" customFormat="1" ht="15.75" customHeight="1" x14ac:dyDescent="0.25">
      <c r="A53" s="217"/>
      <c r="B53" s="200"/>
      <c r="C53" s="200"/>
    </row>
    <row r="54" spans="1:3" s="195" customFormat="1" ht="15.75" customHeight="1" x14ac:dyDescent="0.25">
      <c r="A54" s="217"/>
      <c r="B54" s="200"/>
      <c r="C54" s="200"/>
    </row>
    <row r="55" spans="1:3" s="195" customFormat="1" ht="15.75" customHeight="1" x14ac:dyDescent="0.25">
      <c r="A55" s="217"/>
      <c r="B55" s="200"/>
      <c r="C55" s="200"/>
    </row>
    <row r="56" spans="1:3" s="195" customFormat="1" ht="15.75" customHeight="1" x14ac:dyDescent="0.25">
      <c r="A56" s="217"/>
      <c r="B56" s="200"/>
      <c r="C56" s="200"/>
    </row>
    <row r="57" spans="1:3" s="195" customFormat="1" ht="15.75" customHeight="1" x14ac:dyDescent="0.25">
      <c r="A57" s="217"/>
      <c r="B57" s="200"/>
      <c r="C57" s="200"/>
    </row>
    <row r="58" spans="1:3" s="195" customFormat="1" ht="15.75" customHeight="1" x14ac:dyDescent="0.25">
      <c r="A58" s="217"/>
      <c r="B58" s="200"/>
      <c r="C58" s="200"/>
    </row>
    <row r="59" spans="1:3" s="195" customFormat="1" ht="15.75" customHeight="1" x14ac:dyDescent="0.25">
      <c r="A59" s="217"/>
      <c r="B59" s="200"/>
      <c r="C59" s="200"/>
    </row>
    <row r="60" spans="1:3" s="195" customFormat="1" ht="15.75" customHeight="1" x14ac:dyDescent="0.25">
      <c r="A60" s="217"/>
      <c r="B60" s="200"/>
      <c r="C60" s="200"/>
    </row>
    <row r="61" spans="1:3" s="195" customFormat="1" ht="15.75" customHeight="1" x14ac:dyDescent="0.25">
      <c r="A61" s="217"/>
      <c r="B61" s="200"/>
      <c r="C61" s="200"/>
    </row>
    <row r="62" spans="1:3" s="195" customFormat="1" ht="15.75" customHeight="1" x14ac:dyDescent="0.25">
      <c r="A62" s="217"/>
      <c r="B62" s="200"/>
      <c r="C62" s="200"/>
    </row>
    <row r="63" spans="1:3" s="195" customFormat="1" ht="15.75" customHeight="1" x14ac:dyDescent="0.25">
      <c r="A63" s="217"/>
      <c r="B63" s="200"/>
      <c r="C63" s="200"/>
    </row>
    <row r="64" spans="1:3" s="195" customFormat="1" ht="15.75" customHeight="1" x14ac:dyDescent="0.25">
      <c r="A64" s="217"/>
      <c r="B64" s="200"/>
      <c r="C64" s="200"/>
    </row>
    <row r="65" spans="1:3" s="195" customFormat="1" ht="15.75" customHeight="1" x14ac:dyDescent="0.25">
      <c r="A65" s="217"/>
      <c r="B65" s="200"/>
      <c r="C65" s="200"/>
    </row>
    <row r="66" spans="1:3" s="195" customFormat="1" ht="15.75" customHeight="1" x14ac:dyDescent="0.25">
      <c r="A66" s="217"/>
      <c r="B66" s="200"/>
      <c r="C66" s="200"/>
    </row>
    <row r="67" spans="1:3" s="195" customFormat="1" ht="15.75" customHeight="1" x14ac:dyDescent="0.25">
      <c r="A67" s="217"/>
      <c r="B67" s="200"/>
      <c r="C67" s="200"/>
    </row>
    <row r="68" spans="1:3" s="195" customFormat="1" ht="15.75" customHeight="1" x14ac:dyDescent="0.25">
      <c r="A68" s="217"/>
      <c r="B68" s="200"/>
      <c r="C68" s="200"/>
    </row>
    <row r="69" spans="1:3" s="195" customFormat="1" ht="15.75" customHeight="1" x14ac:dyDescent="0.25">
      <c r="A69" s="217"/>
      <c r="B69" s="200"/>
      <c r="C69" s="200"/>
    </row>
    <row r="70" spans="1:3" s="195" customFormat="1" ht="15.75" customHeight="1" x14ac:dyDescent="0.25">
      <c r="A70" s="217"/>
      <c r="B70" s="200"/>
      <c r="C70" s="200"/>
    </row>
    <row r="71" spans="1:3" s="195" customFormat="1" ht="15.75" customHeight="1" x14ac:dyDescent="0.25">
      <c r="A71" s="217"/>
      <c r="B71" s="200"/>
      <c r="C71" s="200"/>
    </row>
    <row r="72" spans="1:3" s="195" customFormat="1" ht="15.75" customHeight="1" x14ac:dyDescent="0.25">
      <c r="A72" s="217"/>
      <c r="B72" s="200"/>
      <c r="C72" s="200"/>
    </row>
    <row r="73" spans="1:3" s="195" customFormat="1" ht="15.75" customHeight="1" x14ac:dyDescent="0.25">
      <c r="A73" s="217"/>
      <c r="B73" s="200"/>
      <c r="C73" s="200"/>
    </row>
    <row r="74" spans="1:3" s="195" customFormat="1" ht="15.75" customHeight="1" x14ac:dyDescent="0.25">
      <c r="A74" s="217"/>
      <c r="B74" s="200"/>
      <c r="C74" s="200"/>
    </row>
    <row r="75" spans="1:3" s="195" customFormat="1" ht="15.75" customHeight="1" x14ac:dyDescent="0.25">
      <c r="A75" s="217"/>
      <c r="B75" s="200"/>
      <c r="C75" s="200"/>
    </row>
    <row r="76" spans="1:3" s="195" customFormat="1" ht="15.75" customHeight="1" x14ac:dyDescent="0.25">
      <c r="A76" s="217"/>
      <c r="B76" s="200"/>
      <c r="C76" s="200"/>
    </row>
    <row r="77" spans="1:3" s="195" customFormat="1" ht="15.75" customHeight="1" x14ac:dyDescent="0.25">
      <c r="A77" s="217"/>
      <c r="B77" s="200"/>
      <c r="C77" s="200"/>
    </row>
    <row r="78" spans="1:3" s="195" customFormat="1" ht="15.75" customHeight="1" x14ac:dyDescent="0.25">
      <c r="A78" s="217"/>
      <c r="B78" s="200"/>
      <c r="C78" s="200"/>
    </row>
    <row r="79" spans="1:3" s="195" customFormat="1" ht="15.75" customHeight="1" x14ac:dyDescent="0.25">
      <c r="A79" s="217"/>
      <c r="B79" s="200"/>
      <c r="C79" s="200"/>
    </row>
    <row r="80" spans="1:3" s="195" customFormat="1" ht="15.75" customHeight="1" x14ac:dyDescent="0.25">
      <c r="A80" s="217"/>
      <c r="B80" s="200"/>
      <c r="C80" s="200"/>
    </row>
    <row r="81" spans="1:3" s="195" customFormat="1" ht="15.75" customHeight="1" x14ac:dyDescent="0.25">
      <c r="A81" s="217"/>
      <c r="B81" s="200"/>
      <c r="C81" s="200"/>
    </row>
    <row r="82" spans="1:3" s="195" customFormat="1" ht="15.75" customHeight="1" x14ac:dyDescent="0.25">
      <c r="A82" s="217"/>
      <c r="B82" s="200"/>
      <c r="C82" s="200"/>
    </row>
    <row r="83" spans="1:3" s="195" customFormat="1" ht="15.75" customHeight="1" x14ac:dyDescent="0.25">
      <c r="A83" s="217"/>
      <c r="B83" s="200"/>
      <c r="C83" s="200"/>
    </row>
    <row r="84" spans="1:3" s="195" customFormat="1" ht="15.75" customHeight="1" x14ac:dyDescent="0.25">
      <c r="A84" s="217"/>
      <c r="B84" s="200"/>
      <c r="C84" s="200"/>
    </row>
    <row r="85" spans="1:3" s="195" customFormat="1" ht="15.75" customHeight="1" x14ac:dyDescent="0.25">
      <c r="A85" s="217"/>
      <c r="B85" s="200"/>
      <c r="C85" s="200"/>
    </row>
    <row r="86" spans="1:3" s="195" customFormat="1" ht="15.75" customHeight="1" x14ac:dyDescent="0.25">
      <c r="A86" s="217"/>
      <c r="B86" s="200"/>
      <c r="C86" s="200"/>
    </row>
    <row r="87" spans="1:3" s="195" customFormat="1" ht="15.75" customHeight="1" x14ac:dyDescent="0.25">
      <c r="A87" s="217"/>
      <c r="B87" s="200"/>
      <c r="C87" s="200"/>
    </row>
    <row r="88" spans="1:3" s="195" customFormat="1" ht="15.75" customHeight="1" x14ac:dyDescent="0.25">
      <c r="A88" s="217"/>
      <c r="B88" s="200"/>
      <c r="C88" s="200"/>
    </row>
    <row r="89" spans="1:3" s="195" customFormat="1" ht="15.75" customHeight="1" x14ac:dyDescent="0.25">
      <c r="A89" s="217"/>
      <c r="B89" s="200"/>
      <c r="C89" s="200"/>
    </row>
    <row r="90" spans="1:3" s="195" customFormat="1" ht="15.75" customHeight="1" x14ac:dyDescent="0.25">
      <c r="A90" s="217"/>
      <c r="B90" s="200"/>
      <c r="C90" s="200"/>
    </row>
    <row r="91" spans="1:3" s="195" customFormat="1" ht="15.75" customHeight="1" x14ac:dyDescent="0.25">
      <c r="A91" s="217"/>
      <c r="B91" s="200"/>
      <c r="C91" s="200"/>
    </row>
    <row r="92" spans="1:3" s="195" customFormat="1" ht="15.75" customHeight="1" x14ac:dyDescent="0.25">
      <c r="A92" s="217"/>
      <c r="B92" s="200"/>
      <c r="C92" s="200"/>
    </row>
    <row r="93" spans="1:3" s="195" customFormat="1" ht="15.75" customHeight="1" x14ac:dyDescent="0.25">
      <c r="A93" s="217"/>
      <c r="B93" s="200"/>
      <c r="C93" s="200"/>
    </row>
    <row r="94" spans="1:3" s="195" customFormat="1" ht="15.75" customHeight="1" x14ac:dyDescent="0.25">
      <c r="A94" s="217"/>
      <c r="B94" s="200"/>
      <c r="C94" s="200"/>
    </row>
    <row r="95" spans="1:3" s="195" customFormat="1" ht="15.75" customHeight="1" x14ac:dyDescent="0.25">
      <c r="A95" s="217"/>
      <c r="B95" s="200"/>
      <c r="C95" s="200"/>
    </row>
    <row r="96" spans="1:3" s="195" customFormat="1" ht="15.75" customHeight="1" x14ac:dyDescent="0.25">
      <c r="A96" s="217"/>
      <c r="B96" s="200"/>
      <c r="C96" s="200"/>
    </row>
    <row r="97" spans="1:3" s="195" customFormat="1" ht="15.75" customHeight="1" x14ac:dyDescent="0.25">
      <c r="A97" s="217"/>
      <c r="B97" s="201"/>
      <c r="C97" s="201"/>
    </row>
    <row r="98" spans="1:3" s="195" customFormat="1" ht="15.75" customHeight="1" x14ac:dyDescent="0.25">
      <c r="A98" s="217"/>
      <c r="B98" s="201"/>
      <c r="C98" s="201"/>
    </row>
    <row r="99" spans="1:3" s="195" customFormat="1" ht="15.75" customHeight="1" x14ac:dyDescent="0.25">
      <c r="A99" s="217"/>
      <c r="B99" s="201"/>
      <c r="C99" s="201"/>
    </row>
    <row r="100" spans="1:3" s="195" customFormat="1" ht="15.75" customHeight="1" x14ac:dyDescent="0.25">
      <c r="A100" s="217"/>
      <c r="B100" s="201"/>
      <c r="C100" s="201"/>
    </row>
    <row r="101" spans="1:3" s="195" customFormat="1" ht="15.75" customHeight="1" x14ac:dyDescent="0.25">
      <c r="A101" s="217"/>
      <c r="B101" s="201"/>
      <c r="C101" s="201"/>
    </row>
    <row r="102" spans="1:3" s="195" customFormat="1" ht="15.75" customHeight="1" x14ac:dyDescent="0.25">
      <c r="A102" s="217"/>
      <c r="B102" s="201"/>
      <c r="C102" s="201"/>
    </row>
    <row r="103" spans="1:3" s="195" customFormat="1" ht="15.75" customHeight="1" x14ac:dyDescent="0.25">
      <c r="A103" s="217"/>
      <c r="B103" s="201"/>
      <c r="C103" s="201"/>
    </row>
    <row r="104" spans="1:3" s="195" customFormat="1" ht="15.75" customHeight="1" x14ac:dyDescent="0.25">
      <c r="A104" s="217"/>
      <c r="B104" s="201"/>
      <c r="C104" s="201"/>
    </row>
    <row r="105" spans="1:3" s="195" customFormat="1" ht="15.75" customHeight="1" x14ac:dyDescent="0.25">
      <c r="A105" s="217"/>
      <c r="B105" s="201"/>
      <c r="C105" s="201"/>
    </row>
    <row r="106" spans="1:3" ht="15.75" customHeight="1" x14ac:dyDescent="0.25">
      <c r="A106" s="218"/>
      <c r="B106" s="203"/>
      <c r="C106" s="203"/>
    </row>
    <row r="107" spans="1:3" ht="15.75" customHeight="1" x14ac:dyDescent="0.25">
      <c r="A107" s="218"/>
      <c r="B107" s="203"/>
      <c r="C107" s="203"/>
    </row>
    <row r="108" spans="1:3" ht="15.75" customHeight="1" x14ac:dyDescent="0.25">
      <c r="A108" s="218"/>
      <c r="B108" s="203"/>
      <c r="C108" s="203"/>
    </row>
    <row r="109" spans="1:3" ht="15.75" customHeight="1" x14ac:dyDescent="0.25">
      <c r="A109" s="218"/>
      <c r="B109" s="203"/>
      <c r="C109" s="203"/>
    </row>
    <row r="110" spans="1:3" ht="15.75" customHeight="1" x14ac:dyDescent="0.25">
      <c r="A110" s="218"/>
      <c r="B110" s="203"/>
      <c r="C110" s="203"/>
    </row>
    <row r="111" spans="1:3" ht="15.75" customHeight="1" x14ac:dyDescent="0.25">
      <c r="A111" s="218"/>
      <c r="B111" s="203"/>
      <c r="C111" s="203"/>
    </row>
    <row r="112" spans="1:3" ht="15.75" customHeight="1" x14ac:dyDescent="0.25">
      <c r="A112" s="218"/>
      <c r="B112" s="203"/>
      <c r="C112" s="203"/>
    </row>
    <row r="113" spans="1:3" ht="15.75" customHeight="1" x14ac:dyDescent="0.25">
      <c r="A113" s="218"/>
      <c r="B113" s="203"/>
      <c r="C113" s="203"/>
    </row>
    <row r="114" spans="1:3" ht="15.75" customHeight="1" x14ac:dyDescent="0.25">
      <c r="A114" s="218"/>
      <c r="B114" s="203"/>
      <c r="C114" s="203"/>
    </row>
    <row r="115" spans="1:3" ht="15.75" customHeight="1" x14ac:dyDescent="0.25">
      <c r="A115" s="218"/>
      <c r="B115" s="203"/>
      <c r="C115" s="203"/>
    </row>
    <row r="116" spans="1:3" ht="15.75" customHeight="1" x14ac:dyDescent="0.25">
      <c r="A116" s="218"/>
      <c r="B116" s="203"/>
      <c r="C116" s="203"/>
    </row>
    <row r="117" spans="1:3" ht="15.75" customHeight="1" x14ac:dyDescent="0.25">
      <c r="A117" s="218"/>
      <c r="B117" s="203"/>
      <c r="C117" s="203"/>
    </row>
    <row r="118" spans="1:3" ht="15.75" customHeight="1" x14ac:dyDescent="0.25">
      <c r="A118" s="218"/>
      <c r="B118" s="203"/>
      <c r="C118" s="203"/>
    </row>
    <row r="119" spans="1:3" ht="15.75" customHeight="1" x14ac:dyDescent="0.25">
      <c r="A119" s="218"/>
      <c r="B119" s="203"/>
      <c r="C119" s="203"/>
    </row>
    <row r="120" spans="1:3" ht="15.75" customHeight="1" x14ac:dyDescent="0.25">
      <c r="A120" s="218"/>
      <c r="B120" s="203"/>
      <c r="C120" s="203"/>
    </row>
    <row r="121" spans="1:3" ht="15.75" customHeight="1" x14ac:dyDescent="0.25">
      <c r="A121" s="218"/>
      <c r="B121" s="203"/>
      <c r="C121" s="203"/>
    </row>
    <row r="122" spans="1:3" ht="15.75" customHeight="1" x14ac:dyDescent="0.25">
      <c r="A122" s="218"/>
      <c r="B122" s="203"/>
      <c r="C122" s="203"/>
    </row>
    <row r="123" spans="1:3" ht="15.75" customHeight="1" x14ac:dyDescent="0.25">
      <c r="A123" s="218"/>
      <c r="B123" s="203"/>
      <c r="C123" s="203"/>
    </row>
    <row r="124" spans="1:3" ht="15.75" customHeight="1" x14ac:dyDescent="0.25">
      <c r="A124" s="218"/>
      <c r="B124" s="203"/>
      <c r="C124" s="203"/>
    </row>
    <row r="125" spans="1:3" ht="15.75" customHeight="1" x14ac:dyDescent="0.25">
      <c r="A125" s="218"/>
      <c r="B125" s="203"/>
      <c r="C125" s="203"/>
    </row>
    <row r="126" spans="1:3" ht="15.75" customHeight="1" x14ac:dyDescent="0.25">
      <c r="A126" s="218"/>
      <c r="B126" s="203"/>
      <c r="C126" s="203"/>
    </row>
    <row r="127" spans="1:3" ht="15.75" customHeight="1" x14ac:dyDescent="0.25">
      <c r="A127" s="218"/>
      <c r="B127" s="203"/>
      <c r="C127" s="203"/>
    </row>
    <row r="128" spans="1:3" ht="15.75" customHeight="1" x14ac:dyDescent="0.25">
      <c r="A128" s="218"/>
      <c r="B128" s="203"/>
      <c r="C128" s="203"/>
    </row>
    <row r="129" spans="1:3" ht="15.75" customHeight="1" x14ac:dyDescent="0.25">
      <c r="A129" s="218"/>
      <c r="B129" s="203"/>
      <c r="C129" s="203"/>
    </row>
    <row r="130" spans="1:3" ht="15.75" customHeight="1" x14ac:dyDescent="0.25">
      <c r="A130" s="218"/>
      <c r="B130" s="203"/>
      <c r="C130" s="203"/>
    </row>
    <row r="131" spans="1:3" ht="15.75" customHeight="1" x14ac:dyDescent="0.25">
      <c r="A131" s="218"/>
      <c r="B131" s="203"/>
      <c r="C131" s="203"/>
    </row>
    <row r="132" spans="1:3" ht="15.75" customHeight="1" x14ac:dyDescent="0.25">
      <c r="A132" s="218"/>
      <c r="B132" s="203"/>
      <c r="C132" s="203"/>
    </row>
    <row r="133" spans="1:3" ht="15.75" customHeight="1" x14ac:dyDescent="0.25">
      <c r="A133" s="218"/>
      <c r="B133" s="203"/>
      <c r="C133" s="203"/>
    </row>
    <row r="134" spans="1:3" ht="15.75" customHeight="1" x14ac:dyDescent="0.25">
      <c r="A134" s="218"/>
      <c r="B134" s="203"/>
      <c r="C134" s="203"/>
    </row>
    <row r="135" spans="1:3" ht="15.75" customHeight="1" x14ac:dyDescent="0.25">
      <c r="A135" s="218"/>
      <c r="B135" s="203"/>
      <c r="C135" s="203"/>
    </row>
    <row r="136" spans="1:3" ht="15.75" customHeight="1" x14ac:dyDescent="0.25">
      <c r="A136" s="218"/>
      <c r="B136" s="203"/>
      <c r="C136" s="203"/>
    </row>
    <row r="137" spans="1:3" ht="15.75" customHeight="1" x14ac:dyDescent="0.25">
      <c r="A137" s="218"/>
      <c r="B137" s="203"/>
      <c r="C137" s="203"/>
    </row>
    <row r="138" spans="1:3" ht="15.75" customHeight="1" x14ac:dyDescent="0.25">
      <c r="A138" s="218"/>
      <c r="B138" s="203"/>
      <c r="C138" s="203"/>
    </row>
    <row r="139" spans="1:3" ht="15.75" customHeight="1" x14ac:dyDescent="0.25">
      <c r="A139" s="218"/>
      <c r="B139" s="203"/>
      <c r="C139" s="203"/>
    </row>
    <row r="140" spans="1:3" x14ac:dyDescent="0.25">
      <c r="A140" s="218"/>
      <c r="B140" s="203"/>
      <c r="C140" s="203"/>
    </row>
    <row r="141" spans="1:3" x14ac:dyDescent="0.25">
      <c r="A141" s="218"/>
      <c r="B141" s="203"/>
      <c r="C141" s="203"/>
    </row>
    <row r="142" spans="1:3" x14ac:dyDescent="0.25">
      <c r="A142" s="218"/>
      <c r="B142" s="203"/>
      <c r="C142" s="203"/>
    </row>
    <row r="143" spans="1:3" x14ac:dyDescent="0.25">
      <c r="A143" s="218"/>
      <c r="B143" s="203"/>
      <c r="C143" s="203"/>
    </row>
    <row r="144" spans="1:3" x14ac:dyDescent="0.25">
      <c r="A144" s="218"/>
      <c r="B144" s="203"/>
      <c r="C144" s="203"/>
    </row>
    <row r="145" spans="1:3" x14ac:dyDescent="0.25">
      <c r="A145" s="218"/>
      <c r="B145" s="203"/>
      <c r="C145" s="203"/>
    </row>
    <row r="146" spans="1:3" x14ac:dyDescent="0.25">
      <c r="A146" s="218"/>
      <c r="B146" s="203"/>
      <c r="C146" s="203"/>
    </row>
    <row r="147" spans="1:3" x14ac:dyDescent="0.25">
      <c r="A147" s="218"/>
      <c r="B147" s="203"/>
      <c r="C147" s="203"/>
    </row>
    <row r="148" spans="1:3" x14ac:dyDescent="0.25">
      <c r="A148" s="218"/>
      <c r="B148" s="203"/>
      <c r="C148" s="203"/>
    </row>
    <row r="149" spans="1:3" x14ac:dyDescent="0.25">
      <c r="A149" s="218"/>
      <c r="B149" s="203"/>
      <c r="C149" s="203"/>
    </row>
    <row r="150" spans="1:3" x14ac:dyDescent="0.25">
      <c r="A150" s="218"/>
      <c r="B150" s="203"/>
      <c r="C150" s="203"/>
    </row>
    <row r="151" spans="1:3" x14ac:dyDescent="0.25">
      <c r="A151" s="218"/>
      <c r="B151" s="203"/>
      <c r="C151" s="203"/>
    </row>
    <row r="152" spans="1:3" x14ac:dyDescent="0.25">
      <c r="A152" s="218"/>
      <c r="B152" s="203"/>
      <c r="C152" s="203"/>
    </row>
    <row r="153" spans="1:3" x14ac:dyDescent="0.25">
      <c r="A153" s="218"/>
      <c r="B153" s="203"/>
      <c r="C153" s="203"/>
    </row>
    <row r="154" spans="1:3" x14ac:dyDescent="0.25">
      <c r="A154" s="218"/>
      <c r="B154" s="203"/>
      <c r="C154" s="203"/>
    </row>
    <row r="155" spans="1:3" x14ac:dyDescent="0.25">
      <c r="A155" s="218"/>
      <c r="B155" s="203"/>
      <c r="C155" s="203"/>
    </row>
    <row r="156" spans="1:3" x14ac:dyDescent="0.25">
      <c r="A156" s="218"/>
      <c r="B156" s="203"/>
      <c r="C156" s="203"/>
    </row>
    <row r="157" spans="1:3" x14ac:dyDescent="0.25">
      <c r="A157" s="218"/>
      <c r="B157" s="203"/>
      <c r="C157" s="203"/>
    </row>
    <row r="158" spans="1:3" x14ac:dyDescent="0.25">
      <c r="A158" s="218"/>
      <c r="B158" s="203"/>
      <c r="C158" s="203"/>
    </row>
    <row r="159" spans="1:3" x14ac:dyDescent="0.25">
      <c r="A159" s="218"/>
      <c r="B159" s="203"/>
      <c r="C159" s="203"/>
    </row>
    <row r="160" spans="1:3" x14ac:dyDescent="0.25">
      <c r="A160" s="218"/>
      <c r="B160" s="203"/>
      <c r="C160" s="203"/>
    </row>
    <row r="161" spans="1:3" x14ac:dyDescent="0.25">
      <c r="A161" s="218"/>
      <c r="B161" s="203"/>
      <c r="C161" s="203"/>
    </row>
    <row r="162" spans="1:3" x14ac:dyDescent="0.25">
      <c r="A162" s="218"/>
      <c r="B162" s="203"/>
      <c r="C162" s="203"/>
    </row>
    <row r="163" spans="1:3" x14ac:dyDescent="0.25">
      <c r="A163" s="218"/>
      <c r="B163" s="203"/>
      <c r="C163" s="203"/>
    </row>
    <row r="164" spans="1:3" x14ac:dyDescent="0.25">
      <c r="A164" s="218"/>
      <c r="B164" s="203"/>
      <c r="C164" s="203"/>
    </row>
    <row r="165" spans="1:3" x14ac:dyDescent="0.25">
      <c r="A165" s="218"/>
      <c r="B165" s="203"/>
      <c r="C165" s="203"/>
    </row>
    <row r="166" spans="1:3" x14ac:dyDescent="0.25">
      <c r="A166" s="218"/>
      <c r="B166" s="203"/>
      <c r="C166" s="203"/>
    </row>
    <row r="167" spans="1:3" x14ac:dyDescent="0.25">
      <c r="A167" s="218"/>
      <c r="B167" s="203"/>
      <c r="C167" s="203"/>
    </row>
    <row r="168" spans="1:3" x14ac:dyDescent="0.25">
      <c r="A168" s="218"/>
      <c r="B168" s="203"/>
      <c r="C168" s="203"/>
    </row>
    <row r="169" spans="1:3" x14ac:dyDescent="0.25">
      <c r="A169" s="218"/>
      <c r="B169" s="203"/>
      <c r="C169" s="203"/>
    </row>
    <row r="170" spans="1:3" x14ac:dyDescent="0.25">
      <c r="A170" s="218"/>
      <c r="B170" s="203"/>
      <c r="C170" s="203"/>
    </row>
    <row r="171" spans="1:3" x14ac:dyDescent="0.25">
      <c r="A171" s="218"/>
      <c r="B171" s="203"/>
      <c r="C171" s="203"/>
    </row>
    <row r="172" spans="1:3" x14ac:dyDescent="0.25">
      <c r="A172" s="218"/>
      <c r="B172" s="203"/>
      <c r="C172" s="203"/>
    </row>
    <row r="173" spans="1:3" x14ac:dyDescent="0.25">
      <c r="A173" s="218"/>
      <c r="B173" s="203"/>
      <c r="C173" s="203"/>
    </row>
    <row r="174" spans="1:3" x14ac:dyDescent="0.25">
      <c r="A174" s="218"/>
      <c r="B174" s="203"/>
      <c r="C174" s="203"/>
    </row>
    <row r="175" spans="1:3" x14ac:dyDescent="0.25">
      <c r="A175" s="218"/>
      <c r="B175" s="203"/>
      <c r="C175" s="203"/>
    </row>
    <row r="176" spans="1:3" x14ac:dyDescent="0.25">
      <c r="A176" s="218"/>
      <c r="B176" s="203"/>
      <c r="C176" s="203"/>
    </row>
    <row r="177" spans="1:3" x14ac:dyDescent="0.25">
      <c r="A177" s="218"/>
      <c r="B177" s="203"/>
      <c r="C177" s="203"/>
    </row>
    <row r="178" spans="1:3" x14ac:dyDescent="0.25">
      <c r="A178" s="218"/>
      <c r="B178" s="203"/>
      <c r="C178" s="203"/>
    </row>
    <row r="179" spans="1:3" x14ac:dyDescent="0.25">
      <c r="A179" s="218"/>
      <c r="B179" s="203"/>
      <c r="C179" s="203"/>
    </row>
    <row r="180" spans="1:3" x14ac:dyDescent="0.25">
      <c r="A180" s="218"/>
      <c r="B180" s="203"/>
      <c r="C180" s="203"/>
    </row>
    <row r="181" spans="1:3" x14ac:dyDescent="0.25">
      <c r="A181" s="218"/>
      <c r="B181" s="203"/>
      <c r="C181" s="203"/>
    </row>
    <row r="182" spans="1:3" x14ac:dyDescent="0.25">
      <c r="A182" s="218"/>
      <c r="B182" s="203"/>
      <c r="C182" s="203"/>
    </row>
    <row r="183" spans="1:3" x14ac:dyDescent="0.25">
      <c r="A183" s="218"/>
      <c r="B183" s="203"/>
      <c r="C183" s="203"/>
    </row>
    <row r="184" spans="1:3" x14ac:dyDescent="0.25">
      <c r="A184" s="218"/>
      <c r="B184" s="203"/>
      <c r="C184" s="203"/>
    </row>
    <row r="185" spans="1:3" x14ac:dyDescent="0.25">
      <c r="A185" s="218"/>
      <c r="B185" s="203"/>
      <c r="C185" s="203"/>
    </row>
    <row r="186" spans="1:3" x14ac:dyDescent="0.25">
      <c r="A186" s="218"/>
      <c r="B186" s="203"/>
      <c r="C186" s="203"/>
    </row>
    <row r="187" spans="1:3" x14ac:dyDescent="0.25">
      <c r="A187" s="218"/>
      <c r="B187" s="203"/>
      <c r="C187" s="203"/>
    </row>
    <row r="188" spans="1:3" x14ac:dyDescent="0.25">
      <c r="A188" s="218"/>
      <c r="B188" s="203"/>
      <c r="C188" s="203"/>
    </row>
    <row r="189" spans="1:3" x14ac:dyDescent="0.25">
      <c r="A189" s="218"/>
      <c r="B189" s="203"/>
      <c r="C189" s="203"/>
    </row>
    <row r="190" spans="1:3" x14ac:dyDescent="0.25">
      <c r="A190" s="218"/>
      <c r="B190" s="203"/>
      <c r="C190" s="203"/>
    </row>
    <row r="191" spans="1:3" x14ac:dyDescent="0.25">
      <c r="A191" s="218"/>
      <c r="B191" s="203"/>
      <c r="C191" s="203"/>
    </row>
    <row r="192" spans="1:3" x14ac:dyDescent="0.25">
      <c r="A192" s="218"/>
      <c r="B192" s="203"/>
      <c r="C192" s="203"/>
    </row>
    <row r="193" spans="1:3" x14ac:dyDescent="0.25">
      <c r="A193" s="218"/>
      <c r="B193" s="203"/>
      <c r="C193" s="203"/>
    </row>
    <row r="194" spans="1:3" x14ac:dyDescent="0.25">
      <c r="A194" s="218"/>
      <c r="B194" s="203"/>
      <c r="C194" s="203"/>
    </row>
    <row r="195" spans="1:3" x14ac:dyDescent="0.25">
      <c r="A195" s="218"/>
      <c r="B195" s="203"/>
      <c r="C195" s="203"/>
    </row>
    <row r="196" spans="1:3" x14ac:dyDescent="0.25">
      <c r="A196" s="218"/>
      <c r="B196" s="203"/>
      <c r="C196" s="203"/>
    </row>
    <row r="197" spans="1:3" x14ac:dyDescent="0.25">
      <c r="A197" s="218"/>
      <c r="B197" s="203"/>
      <c r="C197" s="203"/>
    </row>
    <row r="198" spans="1:3" x14ac:dyDescent="0.25">
      <c r="A198" s="218"/>
      <c r="B198" s="203"/>
      <c r="C198" s="203"/>
    </row>
    <row r="199" spans="1:3" x14ac:dyDescent="0.25">
      <c r="A199" s="218"/>
      <c r="B199" s="203"/>
      <c r="C199" s="203"/>
    </row>
    <row r="200" spans="1:3" x14ac:dyDescent="0.25">
      <c r="A200" s="218"/>
      <c r="B200" s="203"/>
      <c r="C200" s="203"/>
    </row>
    <row r="201" spans="1:3" x14ac:dyDescent="0.25">
      <c r="A201" s="218"/>
      <c r="B201" s="203"/>
      <c r="C201" s="203"/>
    </row>
    <row r="202" spans="1:3" x14ac:dyDescent="0.25">
      <c r="A202" s="218"/>
      <c r="B202" s="203"/>
      <c r="C202" s="203"/>
    </row>
  </sheetData>
  <sheetProtection algorithmName="SHA-512" hashValue="G/aRTwoui+BnyzEhhYOcyiM8MWQ2ENQ5ExvQTF5Z9heZZVPA41CgnA9Y3DhJ8M/uFycf0MFFAgZEbCjd3jHRQg==" saltValue="w+87y/8KH3y5LO4aG1NFlw==" spinCount="100000" sheet="1" objects="1" scenarios="1" selectLockedCells="1" selectUnlockedCells="1"/>
  <protectedRanges>
    <protectedRange sqref="C32" name="Tartomány4_1_2_2"/>
    <protectedRange sqref="C23" name="Tartomány4_1"/>
    <protectedRange sqref="C12:C16" name="Tartomány1_2_1_1"/>
  </protectedRanges>
  <mergeCells count="35">
    <mergeCell ref="P7:S7"/>
    <mergeCell ref="D6:AA6"/>
    <mergeCell ref="AE8:AE9"/>
    <mergeCell ref="A20:AA20"/>
    <mergeCell ref="AA8:AA9"/>
    <mergeCell ref="N8:N9"/>
    <mergeCell ref="G8:G9"/>
    <mergeCell ref="J8:J9"/>
    <mergeCell ref="R8:R9"/>
    <mergeCell ref="Z8:Z9"/>
    <mergeCell ref="AB6:AE7"/>
    <mergeCell ref="D7:G7"/>
    <mergeCell ref="H7:K7"/>
    <mergeCell ref="L7:O7"/>
    <mergeCell ref="A1:AE1"/>
    <mergeCell ref="A2:AE2"/>
    <mergeCell ref="A3:AE3"/>
    <mergeCell ref="A4:AE4"/>
    <mergeCell ref="A5:AE5"/>
    <mergeCell ref="A33:AA33"/>
    <mergeCell ref="AB33:AD33"/>
    <mergeCell ref="AD8:AD9"/>
    <mergeCell ref="K8:K9"/>
    <mergeCell ref="O8:O9"/>
    <mergeCell ref="A22:AA22"/>
    <mergeCell ref="S8:S9"/>
    <mergeCell ref="V8:V9"/>
    <mergeCell ref="W8:W9"/>
    <mergeCell ref="A23:AA23"/>
    <mergeCell ref="A6:A9"/>
    <mergeCell ref="B6:B9"/>
    <mergeCell ref="C6:C9"/>
    <mergeCell ref="F8:F9"/>
    <mergeCell ref="T7:W7"/>
    <mergeCell ref="X7:AA7"/>
  </mergeCells>
  <phoneticPr fontId="0" type="noConversion"/>
  <pageMargins left="0.23622047244094491" right="0.23622047244094491" top="0.55118110236220474" bottom="0.55118110236220474" header="0.31496062992125984" footer="0.31496062992125984"/>
  <pageSetup paperSize="9" scale="85"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7"/>
  </sheetPr>
  <dimension ref="A2:D27"/>
  <sheetViews>
    <sheetView zoomScaleNormal="100" workbookViewId="0">
      <selection sqref="A1:XFD1048576"/>
    </sheetView>
  </sheetViews>
  <sheetFormatPr defaultColWidth="10.6640625" defaultRowHeight="12.75" x14ac:dyDescent="0.2"/>
  <cols>
    <col min="1" max="1" width="24.1640625" style="221" customWidth="1"/>
    <col min="2" max="2" width="59.1640625" style="221" customWidth="1"/>
    <col min="3" max="3" width="24.1640625" style="221" customWidth="1"/>
    <col min="4" max="4" width="59.1640625" style="221" customWidth="1"/>
    <col min="5" max="16384" width="10.6640625" style="221"/>
  </cols>
  <sheetData>
    <row r="2" spans="1:4" ht="15.75" x14ac:dyDescent="0.2">
      <c r="A2" s="220" t="s">
        <v>95</v>
      </c>
      <c r="B2" s="220"/>
      <c r="C2" s="220"/>
      <c r="D2" s="220"/>
    </row>
    <row r="3" spans="1:4" ht="18.75" thickBot="1" x14ac:dyDescent="0.25">
      <c r="A3" s="149" t="s">
        <v>39</v>
      </c>
      <c r="B3" s="149"/>
      <c r="C3" s="149"/>
      <c r="D3" s="149"/>
    </row>
    <row r="4" spans="1:4" ht="17.25" thickTop="1" thickBot="1" x14ac:dyDescent="0.25">
      <c r="A4" s="222" t="s">
        <v>40</v>
      </c>
      <c r="B4" s="223" t="s">
        <v>41</v>
      </c>
      <c r="C4" s="224" t="s">
        <v>42</v>
      </c>
      <c r="D4" s="225"/>
    </row>
    <row r="5" spans="1:4" ht="15.75" x14ac:dyDescent="0.25">
      <c r="A5" s="226"/>
      <c r="B5" s="227"/>
      <c r="C5" s="228" t="s">
        <v>40</v>
      </c>
      <c r="D5" s="229" t="s">
        <v>43</v>
      </c>
    </row>
    <row r="6" spans="1:4" ht="15.75" x14ac:dyDescent="0.25">
      <c r="A6" s="230" t="s">
        <v>104</v>
      </c>
      <c r="B6" s="231" t="s">
        <v>55</v>
      </c>
      <c r="C6" s="232" t="s">
        <v>103</v>
      </c>
      <c r="D6" s="233" t="s">
        <v>88</v>
      </c>
    </row>
    <row r="7" spans="1:4" ht="15.75" x14ac:dyDescent="0.2">
      <c r="A7" s="234" t="s">
        <v>122</v>
      </c>
      <c r="B7" s="235" t="s">
        <v>56</v>
      </c>
      <c r="C7" s="232" t="s">
        <v>144</v>
      </c>
      <c r="D7" s="233" t="s">
        <v>51</v>
      </c>
    </row>
    <row r="8" spans="1:4" s="240" customFormat="1" ht="16.5" thickBot="1" x14ac:dyDescent="0.3">
      <c r="A8" s="236"/>
      <c r="B8" s="237"/>
      <c r="C8" s="238"/>
      <c r="D8" s="239"/>
    </row>
    <row r="9" spans="1:4" ht="12.75" hidden="1" customHeight="1" x14ac:dyDescent="0.3">
      <c r="A9" s="241"/>
      <c r="B9" s="242"/>
      <c r="C9" s="242"/>
      <c r="D9" s="243"/>
    </row>
    <row r="10" spans="1:4" ht="12.75" customHeight="1" thickTop="1" x14ac:dyDescent="0.2"/>
    <row r="12" spans="1:4" s="240" customFormat="1" ht="14.25" x14ac:dyDescent="0.2">
      <c r="A12" s="221"/>
      <c r="B12" s="221"/>
      <c r="C12" s="221"/>
      <c r="D12" s="221"/>
    </row>
    <row r="13" spans="1:4" s="240" customFormat="1" ht="14.25" x14ac:dyDescent="0.2">
      <c r="A13" s="221"/>
      <c r="B13" s="221"/>
      <c r="C13" s="221"/>
      <c r="D13" s="221"/>
    </row>
    <row r="14" spans="1:4" s="240" customFormat="1" ht="14.25" x14ac:dyDescent="0.2">
      <c r="A14" s="221"/>
      <c r="B14" s="221"/>
      <c r="C14" s="221"/>
      <c r="D14" s="221"/>
    </row>
    <row r="15" spans="1:4" s="240" customFormat="1" ht="14.25" x14ac:dyDescent="0.2">
      <c r="A15" s="221"/>
      <c r="B15" s="221"/>
      <c r="C15" s="221"/>
      <c r="D15" s="221"/>
    </row>
    <row r="16" spans="1:4" s="240" customFormat="1" ht="14.25" x14ac:dyDescent="0.2">
      <c r="A16" s="221"/>
      <c r="B16" s="221"/>
      <c r="C16" s="221"/>
      <c r="D16" s="221"/>
    </row>
    <row r="17" spans="1:4" s="240" customFormat="1" ht="14.25" x14ac:dyDescent="0.2">
      <c r="A17" s="221"/>
      <c r="B17" s="221"/>
      <c r="C17" s="221"/>
      <c r="D17" s="221"/>
    </row>
    <row r="18" spans="1:4" s="240" customFormat="1" ht="14.25" x14ac:dyDescent="0.2">
      <c r="A18" s="221"/>
      <c r="B18" s="221"/>
      <c r="C18" s="221"/>
      <c r="D18" s="221"/>
    </row>
    <row r="19" spans="1:4" s="240" customFormat="1" ht="14.25" x14ac:dyDescent="0.2">
      <c r="A19" s="221"/>
      <c r="B19" s="221"/>
      <c r="C19" s="221"/>
      <c r="D19" s="221"/>
    </row>
    <row r="20" spans="1:4" s="240" customFormat="1" ht="14.25" x14ac:dyDescent="0.2">
      <c r="A20" s="221"/>
      <c r="B20" s="221"/>
      <c r="C20" s="221"/>
      <c r="D20" s="221"/>
    </row>
    <row r="21" spans="1:4" s="240" customFormat="1" ht="14.25" x14ac:dyDescent="0.2">
      <c r="A21" s="221"/>
      <c r="B21" s="221"/>
      <c r="C21" s="221"/>
      <c r="D21" s="221"/>
    </row>
    <row r="22" spans="1:4" s="240" customFormat="1" ht="14.25" x14ac:dyDescent="0.2">
      <c r="A22" s="221"/>
      <c r="B22" s="221"/>
      <c r="C22" s="221"/>
      <c r="D22" s="221"/>
    </row>
    <row r="23" spans="1:4" s="240" customFormat="1" ht="14.25" x14ac:dyDescent="0.2">
      <c r="A23" s="221"/>
      <c r="B23" s="221"/>
      <c r="C23" s="221"/>
      <c r="D23" s="221"/>
    </row>
    <row r="24" spans="1:4" s="240" customFormat="1" ht="14.25" x14ac:dyDescent="0.2">
      <c r="A24" s="221"/>
      <c r="B24" s="221"/>
      <c r="C24" s="221"/>
      <c r="D24" s="221"/>
    </row>
    <row r="25" spans="1:4" s="240" customFormat="1" ht="14.25" x14ac:dyDescent="0.2">
      <c r="A25" s="221"/>
      <c r="B25" s="221"/>
      <c r="C25" s="221"/>
      <c r="D25" s="221"/>
    </row>
    <row r="26" spans="1:4" s="240" customFormat="1" ht="14.25" x14ac:dyDescent="0.2">
      <c r="A26" s="221"/>
      <c r="B26" s="221"/>
      <c r="C26" s="221"/>
      <c r="D26" s="221"/>
    </row>
    <row r="27" spans="1:4" s="240" customFormat="1" ht="14.25" x14ac:dyDescent="0.2">
      <c r="A27" s="221"/>
      <c r="B27" s="221"/>
      <c r="C27" s="221"/>
      <c r="D27" s="221"/>
    </row>
  </sheetData>
  <sheetProtection algorithmName="SHA-512" hashValue="EwQlF6PnFUapeQMwAUy0Cn5st8cv+UyfnUlASJiDE4PG7DTjpri+EH02F7jo6RQ08oMJhgtYqunuOQulYpuEwQ==" saltValue="CDytyPgsUyEDVVDEx+S77g==" spinCount="100000" sheet="1" objects="1" scenarios="1" selectLockedCells="1" selectUnlockedCells="1"/>
  <protectedRanges>
    <protectedRange sqref="D8" name="Tartomány1_2_1_3"/>
    <protectedRange sqref="B8" name="Tartomány1_2_1_2_2"/>
  </protectedRanges>
  <mergeCells count="5">
    <mergeCell ref="A2:D2"/>
    <mergeCell ref="C4:D4"/>
    <mergeCell ref="B4:B5"/>
    <mergeCell ref="A4:A5"/>
    <mergeCell ref="A3:D3"/>
  </mergeCells>
  <phoneticPr fontId="15" type="noConversion"/>
  <pageMargins left="0.75" right="0.75" top="1" bottom="1" header="0.5" footer="0.5"/>
  <pageSetup paperSize="9" scale="86" orientation="landscape" r:id="rId1"/>
  <headerFooter alignWithMargins="0">
    <oddHeader>&amp;R&amp;"Arial,Normál"&amp;12... számú melléklet a  ................... alapképzési szak tantervéhez</oddHeader>
    <oddFooter>&amp;R&amp;Z&amp;F  &amp;D</oddFooter>
  </headerFooter>
  <rowBreaks count="1" manualBreakCount="1">
    <brk id="27" max="16383" man="1"/>
  </rowBreaks>
  <colBreaks count="1" manualBreakCount="1">
    <brk id="4"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Munkalapok</vt:lpstr>
      </vt:variant>
      <vt:variant>
        <vt:i4>4</vt:i4>
      </vt:variant>
      <vt:variant>
        <vt:lpstr>Névvel ellátott tartományok</vt:lpstr>
      </vt:variant>
      <vt:variant>
        <vt:i4>3</vt:i4>
      </vt:variant>
    </vt:vector>
  </HeadingPairs>
  <TitlesOfParts>
    <vt:vector size="7" baseType="lpstr">
      <vt:lpstr>szakon_kozos</vt:lpstr>
      <vt:lpstr>RENDÉSZETI</vt:lpstr>
      <vt:lpstr>POLGÁRI</vt:lpstr>
      <vt:lpstr>elotanulmanyi_rend</vt:lpstr>
      <vt:lpstr>POLGÁRI!Nyomtatási_terület</vt:lpstr>
      <vt:lpstr>RENDÉSZETI!Nyomtatási_terület</vt:lpstr>
      <vt:lpstr>szakon_kozos!Nyomtatási_terület</vt:lpstr>
    </vt:vector>
  </TitlesOfParts>
  <Company>zmne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NKE - HHK - KÜLI</dc:title>
  <dc:subject>tanterv minta</dc:subject>
  <dc:creator>benyeie</dc:creator>
  <cp:lastModifiedBy>Ackermann Zsolt</cp:lastModifiedBy>
  <cp:lastPrinted>2017-04-05T11:16:59Z</cp:lastPrinted>
  <dcterms:created xsi:type="dcterms:W3CDTF">2011-10-11T07:28:39Z</dcterms:created>
  <dcterms:modified xsi:type="dcterms:W3CDTF">2019-01-09T07:18:57Z</dcterms:modified>
  <cp:category>munkaanyag</cp:category>
</cp:coreProperties>
</file>